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1595" windowWidth="9660" windowHeight="11640"/>
  </bookViews>
  <sheets>
    <sheet name="меню март-май 2025" sheetId="12" r:id="rId1"/>
    <sheet name="Лист5" sheetId="11" state="hidden" r:id="rId2"/>
  </sheets>
  <definedNames>
    <definedName name="_xlnm.Print_Area" localSheetId="0">'меню март-май 2025'!$B$2:$N$508</definedName>
  </definedNames>
  <calcPr calcId="124519"/>
</workbook>
</file>

<file path=xl/calcChain.xml><?xml version="1.0" encoding="utf-8"?>
<calcChain xmlns="http://schemas.openxmlformats.org/spreadsheetml/2006/main">
  <c r="O464" i="12"/>
  <c r="K465"/>
  <c r="L465"/>
  <c r="M465"/>
  <c r="J465"/>
  <c r="D465"/>
  <c r="H464"/>
  <c r="I464"/>
  <c r="O357"/>
  <c r="K358"/>
  <c r="L358"/>
  <c r="M358"/>
  <c r="J358"/>
  <c r="H357"/>
  <c r="I357" s="1"/>
  <c r="D358"/>
  <c r="O265"/>
  <c r="K266"/>
  <c r="L266"/>
  <c r="M266"/>
  <c r="J266"/>
  <c r="D266"/>
  <c r="H265"/>
  <c r="I265" s="1"/>
  <c r="J415" l="1"/>
  <c r="D450"/>
  <c r="K415"/>
  <c r="L415"/>
  <c r="M415"/>
  <c r="O411"/>
  <c r="H411"/>
  <c r="I411"/>
  <c r="K310" l="1"/>
  <c r="L310"/>
  <c r="M310"/>
  <c r="J310"/>
  <c r="O309"/>
  <c r="D310"/>
  <c r="H309"/>
  <c r="I309" s="1"/>
  <c r="D415" l="1"/>
  <c r="H414"/>
  <c r="I414" s="1"/>
  <c r="O414"/>
  <c r="H446"/>
  <c r="I446" s="1"/>
  <c r="H445"/>
  <c r="I445" s="1"/>
  <c r="H444"/>
  <c r="I444" s="1"/>
  <c r="H443"/>
  <c r="I443" s="1"/>
  <c r="H442"/>
  <c r="I442" s="1"/>
  <c r="H441"/>
  <c r="I441" s="1"/>
  <c r="O446"/>
  <c r="O448"/>
  <c r="H448"/>
  <c r="I448" s="1"/>
  <c r="H447"/>
  <c r="I447" s="1"/>
  <c r="H342"/>
  <c r="I342" s="1"/>
  <c r="H306"/>
  <c r="H277"/>
  <c r="H274"/>
  <c r="H121" l="1"/>
  <c r="I121" s="1"/>
  <c r="O121"/>
  <c r="H66" l="1"/>
  <c r="H61"/>
  <c r="I61" s="1"/>
  <c r="H60"/>
  <c r="I60" s="1"/>
  <c r="H59"/>
  <c r="I59" s="1"/>
  <c r="H58"/>
  <c r="I58" s="1"/>
  <c r="I62"/>
  <c r="H479" l="1"/>
  <c r="I479" s="1"/>
  <c r="H478"/>
  <c r="I478" s="1"/>
  <c r="O472" l="1"/>
  <c r="H472"/>
  <c r="I472" s="1"/>
  <c r="H468"/>
  <c r="H460" l="1"/>
  <c r="H459"/>
  <c r="H458"/>
  <c r="H457"/>
  <c r="O423"/>
  <c r="O277" l="1"/>
  <c r="I277"/>
  <c r="H276"/>
  <c r="I276" s="1"/>
  <c r="I274" l="1"/>
  <c r="H183"/>
  <c r="O85" l="1"/>
  <c r="H85"/>
  <c r="I85" s="1"/>
  <c r="O77"/>
  <c r="O264" l="1"/>
  <c r="H292"/>
  <c r="H291"/>
  <c r="O292"/>
  <c r="D283"/>
  <c r="D143" l="1"/>
  <c r="H13" l="1"/>
  <c r="O477" l="1"/>
  <c r="H184" l="1"/>
  <c r="I184" s="1"/>
  <c r="I183"/>
  <c r="H182"/>
  <c r="I182" s="1"/>
  <c r="H181"/>
  <c r="I181" s="1"/>
  <c r="H180"/>
  <c r="I180" s="1"/>
  <c r="H179"/>
  <c r="I179" s="1"/>
  <c r="H178"/>
  <c r="O184"/>
  <c r="O179"/>
  <c r="O182"/>
  <c r="H152"/>
  <c r="H151"/>
  <c r="H150"/>
  <c r="H149"/>
  <c r="H148"/>
  <c r="H147"/>
  <c r="H146"/>
  <c r="H145"/>
  <c r="O152"/>
  <c r="H213" l="1"/>
  <c r="I213" s="1"/>
  <c r="H119"/>
  <c r="I119" s="1"/>
  <c r="H493" l="1"/>
  <c r="H492"/>
  <c r="H491"/>
  <c r="H490"/>
  <c r="H489"/>
  <c r="H395" l="1"/>
  <c r="O396"/>
  <c r="O427" l="1"/>
  <c r="H427"/>
  <c r="H426"/>
  <c r="O134"/>
  <c r="H133"/>
  <c r="H238" l="1"/>
  <c r="H329"/>
  <c r="K498" l="1"/>
  <c r="L498"/>
  <c r="M498"/>
  <c r="J498"/>
  <c r="K487"/>
  <c r="L487"/>
  <c r="M487"/>
  <c r="J487"/>
  <c r="D487"/>
  <c r="H449"/>
  <c r="K450"/>
  <c r="L450"/>
  <c r="M450"/>
  <c r="J450"/>
  <c r="K439"/>
  <c r="K451" s="1"/>
  <c r="L439"/>
  <c r="M439"/>
  <c r="J439"/>
  <c r="K398"/>
  <c r="L398"/>
  <c r="M398"/>
  <c r="K386"/>
  <c r="L386"/>
  <c r="M386"/>
  <c r="J386"/>
  <c r="K343"/>
  <c r="L343"/>
  <c r="M343"/>
  <c r="J343"/>
  <c r="K332"/>
  <c r="L332"/>
  <c r="M332"/>
  <c r="J332"/>
  <c r="K283"/>
  <c r="L283"/>
  <c r="M283"/>
  <c r="J283"/>
  <c r="K294"/>
  <c r="L294"/>
  <c r="M294"/>
  <c r="J294"/>
  <c r="K252"/>
  <c r="L252"/>
  <c r="M252"/>
  <c r="K241"/>
  <c r="L241"/>
  <c r="M241"/>
  <c r="K216"/>
  <c r="L216"/>
  <c r="M216"/>
  <c r="J241"/>
  <c r="D241"/>
  <c r="H215"/>
  <c r="J252"/>
  <c r="J216"/>
  <c r="D216"/>
  <c r="K200"/>
  <c r="L200"/>
  <c r="M200"/>
  <c r="J200"/>
  <c r="K190"/>
  <c r="L190"/>
  <c r="M190"/>
  <c r="J190"/>
  <c r="K171"/>
  <c r="L171"/>
  <c r="M171"/>
  <c r="J171"/>
  <c r="D171"/>
  <c r="K156"/>
  <c r="L156"/>
  <c r="M156"/>
  <c r="J156"/>
  <c r="K143"/>
  <c r="L143"/>
  <c r="M143"/>
  <c r="J143"/>
  <c r="K122"/>
  <c r="L122"/>
  <c r="M122"/>
  <c r="J122"/>
  <c r="D122"/>
  <c r="K106"/>
  <c r="L106"/>
  <c r="M106"/>
  <c r="J106"/>
  <c r="K93"/>
  <c r="L93"/>
  <c r="M93"/>
  <c r="J93"/>
  <c r="K68"/>
  <c r="L68"/>
  <c r="M68"/>
  <c r="J68"/>
  <c r="D68"/>
  <c r="K48"/>
  <c r="L48"/>
  <c r="M48"/>
  <c r="J48"/>
  <c r="K14"/>
  <c r="L14"/>
  <c r="M14"/>
  <c r="J14"/>
  <c r="K36"/>
  <c r="L36"/>
  <c r="M36"/>
  <c r="J36"/>
  <c r="L451" l="1"/>
  <c r="L344"/>
  <c r="L201"/>
  <c r="J201"/>
  <c r="M451"/>
  <c r="O216"/>
  <c r="O266"/>
  <c r="J451"/>
  <c r="M201"/>
  <c r="M107"/>
  <c r="L499"/>
  <c r="J107"/>
  <c r="L49"/>
  <c r="M399"/>
  <c r="M499"/>
  <c r="J499"/>
  <c r="K499"/>
  <c r="L399"/>
  <c r="K399"/>
  <c r="K107"/>
  <c r="M49"/>
  <c r="J157"/>
  <c r="K49"/>
  <c r="K157"/>
  <c r="L157"/>
  <c r="J253"/>
  <c r="M253"/>
  <c r="L107"/>
  <c r="J49"/>
  <c r="M157"/>
  <c r="K344"/>
  <c r="M344"/>
  <c r="J344"/>
  <c r="K295"/>
  <c r="L295"/>
  <c r="O68"/>
  <c r="K253"/>
  <c r="M295"/>
  <c r="O171"/>
  <c r="L253"/>
  <c r="J295"/>
  <c r="K201"/>
  <c r="O253" l="1"/>
  <c r="O295"/>
  <c r="O157"/>
  <c r="H477" l="1"/>
  <c r="I477" s="1"/>
  <c r="H275"/>
  <c r="I275" s="1"/>
  <c r="H273"/>
  <c r="I273" s="1"/>
  <c r="H378"/>
  <c r="I378" s="1"/>
  <c r="H377"/>
  <c r="I377" s="1"/>
  <c r="H376"/>
  <c r="I376" s="1"/>
  <c r="H375"/>
  <c r="I375" s="1"/>
  <c r="H374"/>
  <c r="I374" s="1"/>
  <c r="H373"/>
  <c r="I373" s="1"/>
  <c r="H372"/>
  <c r="I372" s="1"/>
  <c r="H371"/>
  <c r="I371" s="1"/>
  <c r="H370"/>
  <c r="I370" s="1"/>
  <c r="H369"/>
  <c r="I369" s="1"/>
  <c r="H368"/>
  <c r="I368" s="1"/>
  <c r="O378"/>
  <c r="O261" l="1"/>
  <c r="H424" l="1"/>
  <c r="I424" s="1"/>
  <c r="H423"/>
  <c r="I423" s="1"/>
  <c r="H422"/>
  <c r="I422" s="1"/>
  <c r="H421"/>
  <c r="I421" s="1"/>
  <c r="H420"/>
  <c r="I420" s="1"/>
  <c r="H419"/>
  <c r="I419" s="1"/>
  <c r="H418"/>
  <c r="I418" s="1"/>
  <c r="H417"/>
  <c r="O424"/>
  <c r="H233" l="1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O228"/>
  <c r="O233"/>
  <c r="H134"/>
  <c r="I134" s="1"/>
  <c r="I133"/>
  <c r="H132"/>
  <c r="I132" s="1"/>
  <c r="H131"/>
  <c r="H28" l="1"/>
  <c r="H9" l="1"/>
  <c r="H8"/>
  <c r="H7"/>
  <c r="H6"/>
  <c r="D14"/>
  <c r="O9"/>
  <c r="D498" l="1"/>
  <c r="D398"/>
  <c r="D343"/>
  <c r="D294" l="1"/>
  <c r="D200"/>
  <c r="D48"/>
  <c r="D36"/>
  <c r="O482" l="1"/>
  <c r="H482"/>
  <c r="I482" s="1"/>
  <c r="H481"/>
  <c r="I481" s="1"/>
  <c r="H480"/>
  <c r="I480" s="1"/>
  <c r="H396"/>
  <c r="I396" s="1"/>
  <c r="I395"/>
  <c r="H170" l="1"/>
  <c r="H102" l="1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O101"/>
  <c r="O102"/>
  <c r="H235"/>
  <c r="I235" s="1"/>
  <c r="H234"/>
  <c r="I234" s="1"/>
  <c r="O235"/>
  <c r="H137"/>
  <c r="I137" s="1"/>
  <c r="H136"/>
  <c r="I136" s="1"/>
  <c r="H135"/>
  <c r="I135" s="1"/>
  <c r="O137"/>
  <c r="H86"/>
  <c r="I9"/>
  <c r="I8"/>
  <c r="I7"/>
  <c r="I6"/>
  <c r="J398" l="1"/>
  <c r="J399" s="1"/>
  <c r="O262"/>
  <c r="O272"/>
  <c r="O278"/>
  <c r="O279"/>
  <c r="O281"/>
  <c r="O290"/>
  <c r="O304"/>
  <c r="O305"/>
  <c r="O308"/>
  <c r="O317"/>
  <c r="O318"/>
  <c r="O324"/>
  <c r="O326"/>
  <c r="O327"/>
  <c r="O328"/>
  <c r="O330"/>
  <c r="O334"/>
  <c r="O338"/>
  <c r="O339"/>
  <c r="O341"/>
  <c r="O353"/>
  <c r="O354"/>
  <c r="O356"/>
  <c r="O366"/>
  <c r="O367"/>
  <c r="O380"/>
  <c r="O381"/>
  <c r="O382"/>
  <c r="O384"/>
  <c r="O394"/>
  <c r="O409"/>
  <c r="O410"/>
  <c r="O413"/>
  <c r="O430"/>
  <c r="O433"/>
  <c r="O434"/>
  <c r="O435"/>
  <c r="O437"/>
  <c r="O460"/>
  <c r="O461"/>
  <c r="O463"/>
  <c r="O479"/>
  <c r="O483"/>
  <c r="O484"/>
  <c r="O486"/>
  <c r="O493"/>
  <c r="O494"/>
  <c r="O496"/>
  <c r="O248"/>
  <c r="O250"/>
  <c r="O236"/>
  <c r="O237"/>
  <c r="O239"/>
  <c r="I215"/>
  <c r="O214"/>
  <c r="O215"/>
  <c r="O222"/>
  <c r="I170"/>
  <c r="O117"/>
  <c r="O120"/>
  <c r="O130"/>
  <c r="O138"/>
  <c r="O139"/>
  <c r="O141"/>
  <c r="O151"/>
  <c r="O154"/>
  <c r="O166"/>
  <c r="O168"/>
  <c r="O169"/>
  <c r="O177"/>
  <c r="O185"/>
  <c r="O186"/>
  <c r="O188"/>
  <c r="O194"/>
  <c r="O195"/>
  <c r="O196"/>
  <c r="O198"/>
  <c r="O210"/>
  <c r="O211"/>
  <c r="O116"/>
  <c r="O104"/>
  <c r="O78"/>
  <c r="O84"/>
  <c r="O87"/>
  <c r="O88"/>
  <c r="O89"/>
  <c r="O91"/>
  <c r="O66"/>
  <c r="O67"/>
  <c r="H67"/>
  <c r="I67" s="1"/>
  <c r="O61"/>
  <c r="O63"/>
  <c r="O43"/>
  <c r="O45"/>
  <c r="O27"/>
  <c r="O30"/>
  <c r="O31"/>
  <c r="O32"/>
  <c r="O34"/>
  <c r="O21"/>
  <c r="O13"/>
  <c r="O10"/>
  <c r="O12"/>
  <c r="I13"/>
  <c r="O415" l="1"/>
  <c r="O358"/>
  <c r="O310"/>
  <c r="O14"/>
  <c r="O122"/>
  <c r="H433" l="1"/>
  <c r="I433" s="1"/>
  <c r="H432"/>
  <c r="I432" s="1"/>
  <c r="H431"/>
  <c r="I431" s="1"/>
  <c r="H350" l="1"/>
  <c r="H248"/>
  <c r="H247"/>
  <c r="H246"/>
  <c r="I246" s="1"/>
  <c r="H245"/>
  <c r="I245" s="1"/>
  <c r="H244"/>
  <c r="I244" s="1"/>
  <c r="H243"/>
  <c r="I243" s="1"/>
  <c r="O170"/>
  <c r="H222"/>
  <c r="H221"/>
  <c r="H220"/>
  <c r="H219"/>
  <c r="H218"/>
  <c r="H130"/>
  <c r="I130" s="1"/>
  <c r="H129"/>
  <c r="H128"/>
  <c r="I128" s="1"/>
  <c r="H127"/>
  <c r="I127" s="1"/>
  <c r="H126"/>
  <c r="I126" s="1"/>
  <c r="H125"/>
  <c r="H124"/>
  <c r="H87"/>
  <c r="H474"/>
  <c r="H475"/>
  <c r="H476"/>
  <c r="H473"/>
  <c r="H394"/>
  <c r="H393"/>
  <c r="I393" s="1"/>
  <c r="H392"/>
  <c r="H391"/>
  <c r="H390"/>
  <c r="H389"/>
  <c r="H388"/>
  <c r="H325"/>
  <c r="H302"/>
  <c r="O343" l="1"/>
  <c r="O294"/>
  <c r="O498"/>
  <c r="O283"/>
  <c r="O487"/>
  <c r="O439"/>
  <c r="O386"/>
  <c r="O156"/>
  <c r="O200"/>
  <c r="O190"/>
  <c r="O252"/>
  <c r="O332"/>
  <c r="O465"/>
  <c r="O241"/>
  <c r="O450"/>
  <c r="O398"/>
  <c r="O143"/>
  <c r="O36"/>
  <c r="O93"/>
  <c r="O106"/>
  <c r="O48"/>
  <c r="I292"/>
  <c r="H195"/>
  <c r="I195" s="1"/>
  <c r="H174"/>
  <c r="I124"/>
  <c r="I125"/>
  <c r="I131"/>
  <c r="I151"/>
  <c r="I150"/>
  <c r="I149"/>
  <c r="I148"/>
  <c r="I147"/>
  <c r="I146"/>
  <c r="H105"/>
  <c r="I105" s="1"/>
  <c r="H104"/>
  <c r="I104" s="1"/>
  <c r="H103"/>
  <c r="I103" s="1"/>
  <c r="H91"/>
  <c r="I91" s="1"/>
  <c r="H90"/>
  <c r="I90" s="1"/>
  <c r="H89"/>
  <c r="I89" s="1"/>
  <c r="H88"/>
  <c r="I88" s="1"/>
  <c r="I87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I66"/>
  <c r="H65"/>
  <c r="I65" s="1"/>
  <c r="H64"/>
  <c r="I64" s="1"/>
  <c r="H63"/>
  <c r="I63" s="1"/>
  <c r="I86"/>
  <c r="H113"/>
  <c r="I113" s="1"/>
  <c r="H114"/>
  <c r="I114" s="1"/>
  <c r="H115"/>
  <c r="I115" s="1"/>
  <c r="H116"/>
  <c r="I116" s="1"/>
  <c r="H117"/>
  <c r="I117" s="1"/>
  <c r="H118"/>
  <c r="I118" s="1"/>
  <c r="H120"/>
  <c r="I120" s="1"/>
  <c r="I129"/>
  <c r="H138"/>
  <c r="I138" s="1"/>
  <c r="H139"/>
  <c r="I139" s="1"/>
  <c r="H140"/>
  <c r="I140" s="1"/>
  <c r="H141"/>
  <c r="I141" s="1"/>
  <c r="I145"/>
  <c r="I152"/>
  <c r="H153"/>
  <c r="I153" s="1"/>
  <c r="H154"/>
  <c r="I154" s="1"/>
  <c r="H155"/>
  <c r="I155" s="1"/>
  <c r="H46"/>
  <c r="I46" s="1"/>
  <c r="H45"/>
  <c r="I45" s="1"/>
  <c r="H43"/>
  <c r="I43" s="1"/>
  <c r="H42"/>
  <c r="I42" s="1"/>
  <c r="H41"/>
  <c r="I41" s="1"/>
  <c r="H40"/>
  <c r="I40" s="1"/>
  <c r="H39"/>
  <c r="I39" s="1"/>
  <c r="H38"/>
  <c r="I38" s="1"/>
  <c r="H34"/>
  <c r="I34" s="1"/>
  <c r="H33"/>
  <c r="I33" s="1"/>
  <c r="H32"/>
  <c r="I32" s="1"/>
  <c r="H31"/>
  <c r="I31" s="1"/>
  <c r="H30"/>
  <c r="I30" s="1"/>
  <c r="H29"/>
  <c r="I29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2"/>
  <c r="I12" s="1"/>
  <c r="H11"/>
  <c r="I11" s="1"/>
  <c r="H10"/>
  <c r="I10" s="1"/>
  <c r="I28"/>
  <c r="H379"/>
  <c r="H289"/>
  <c r="I108" l="1"/>
  <c r="I158"/>
  <c r="I50"/>
  <c r="O499"/>
  <c r="O107"/>
  <c r="O201"/>
  <c r="O344"/>
  <c r="O399"/>
  <c r="O49"/>
  <c r="O451"/>
  <c r="H339" l="1"/>
  <c r="H324"/>
  <c r="H323"/>
  <c r="H322"/>
  <c r="H321"/>
  <c r="H320"/>
  <c r="H319"/>
  <c r="H290" l="1"/>
  <c r="H288"/>
  <c r="H287"/>
  <c r="H286"/>
  <c r="H285"/>
  <c r="I492" l="1"/>
  <c r="H496"/>
  <c r="I496" s="1"/>
  <c r="H495"/>
  <c r="I495" s="1"/>
  <c r="H494"/>
  <c r="I494" s="1"/>
  <c r="I493"/>
  <c r="I491"/>
  <c r="I490"/>
  <c r="I489"/>
  <c r="I394"/>
  <c r="I392"/>
  <c r="I391"/>
  <c r="I390"/>
  <c r="I389"/>
  <c r="I388"/>
  <c r="H366"/>
  <c r="I366" s="1"/>
  <c r="H365"/>
  <c r="H364"/>
  <c r="H363"/>
  <c r="H362"/>
  <c r="H361"/>
  <c r="H360"/>
  <c r="H318"/>
  <c r="H317"/>
  <c r="H316"/>
  <c r="H315"/>
  <c r="H314"/>
  <c r="H313"/>
  <c r="H312"/>
  <c r="H208"/>
  <c r="H207"/>
  <c r="H307" l="1"/>
  <c r="I307" s="1"/>
  <c r="H338"/>
  <c r="H337"/>
  <c r="I337" s="1"/>
  <c r="H336"/>
  <c r="H335"/>
  <c r="H334"/>
  <c r="I334" s="1"/>
  <c r="H471"/>
  <c r="H470"/>
  <c r="H469"/>
  <c r="H467"/>
  <c r="H425"/>
  <c r="I425" s="1"/>
  <c r="I426"/>
  <c r="I427"/>
  <c r="H485"/>
  <c r="I475"/>
  <c r="I476"/>
  <c r="H367"/>
  <c r="I367" s="1"/>
  <c r="I365"/>
  <c r="H409"/>
  <c r="I409" s="1"/>
  <c r="H408"/>
  <c r="I408" s="1"/>
  <c r="H407"/>
  <c r="H406"/>
  <c r="H405"/>
  <c r="H353"/>
  <c r="H352"/>
  <c r="H351"/>
  <c r="I223"/>
  <c r="H166"/>
  <c r="H165"/>
  <c r="H164"/>
  <c r="H163"/>
  <c r="I219"/>
  <c r="H380"/>
  <c r="I380" s="1"/>
  <c r="I379"/>
  <c r="H497" l="1"/>
  <c r="I497" s="1"/>
  <c r="H486"/>
  <c r="I486" s="1"/>
  <c r="H484"/>
  <c r="I484" s="1"/>
  <c r="H483"/>
  <c r="I483" s="1"/>
  <c r="I473"/>
  <c r="I470"/>
  <c r="I468"/>
  <c r="H463"/>
  <c r="I463" s="1"/>
  <c r="H462"/>
  <c r="I462" s="1"/>
  <c r="H461"/>
  <c r="I461" s="1"/>
  <c r="I460"/>
  <c r="I459"/>
  <c r="I458"/>
  <c r="I449"/>
  <c r="H437"/>
  <c r="I437" s="1"/>
  <c r="H436"/>
  <c r="I436" s="1"/>
  <c r="H435"/>
  <c r="I435" s="1"/>
  <c r="H434"/>
  <c r="I434" s="1"/>
  <c r="H430"/>
  <c r="I430" s="1"/>
  <c r="H429"/>
  <c r="I429" s="1"/>
  <c r="H428"/>
  <c r="I428" s="1"/>
  <c r="I417"/>
  <c r="H413"/>
  <c r="I413" s="1"/>
  <c r="H412"/>
  <c r="I412" s="1"/>
  <c r="H410"/>
  <c r="I410" s="1"/>
  <c r="I407"/>
  <c r="I405"/>
  <c r="H397"/>
  <c r="I397" s="1"/>
  <c r="H384"/>
  <c r="I384" s="1"/>
  <c r="H383"/>
  <c r="I383" s="1"/>
  <c r="H382"/>
  <c r="I382" s="1"/>
  <c r="H381"/>
  <c r="I381" s="1"/>
  <c r="I363"/>
  <c r="H356"/>
  <c r="I356" s="1"/>
  <c r="H355"/>
  <c r="I355" s="1"/>
  <c r="H354"/>
  <c r="I354" s="1"/>
  <c r="I353"/>
  <c r="I351"/>
  <c r="H341"/>
  <c r="I341" s="1"/>
  <c r="H340"/>
  <c r="I340" s="1"/>
  <c r="I338"/>
  <c r="I336"/>
  <c r="H330"/>
  <c r="I330" s="1"/>
  <c r="I329"/>
  <c r="H328"/>
  <c r="I328" s="1"/>
  <c r="H327"/>
  <c r="I327" s="1"/>
  <c r="H326"/>
  <c r="I326" s="1"/>
  <c r="I324"/>
  <c r="I323"/>
  <c r="I322"/>
  <c r="I321"/>
  <c r="I320"/>
  <c r="I319"/>
  <c r="I318"/>
  <c r="I317"/>
  <c r="I316"/>
  <c r="I315"/>
  <c r="I314"/>
  <c r="I313"/>
  <c r="I312"/>
  <c r="H308"/>
  <c r="I308" s="1"/>
  <c r="H305"/>
  <c r="I305" s="1"/>
  <c r="H304"/>
  <c r="I304" s="1"/>
  <c r="H303"/>
  <c r="I303" s="1"/>
  <c r="I302"/>
  <c r="H301"/>
  <c r="I301" s="1"/>
  <c r="H293"/>
  <c r="I293" s="1"/>
  <c r="I291"/>
  <c r="I290"/>
  <c r="I289"/>
  <c r="I288"/>
  <c r="I287"/>
  <c r="I286"/>
  <c r="I285"/>
  <c r="H281"/>
  <c r="I281" s="1"/>
  <c r="H280"/>
  <c r="I280" s="1"/>
  <c r="H279"/>
  <c r="I279" s="1"/>
  <c r="H278"/>
  <c r="I278" s="1"/>
  <c r="H272"/>
  <c r="I272" s="1"/>
  <c r="H271"/>
  <c r="I271" s="1"/>
  <c r="H270"/>
  <c r="I270" s="1"/>
  <c r="H269"/>
  <c r="I269" s="1"/>
  <c r="H268"/>
  <c r="I268" s="1"/>
  <c r="H264"/>
  <c r="I264" s="1"/>
  <c r="H263"/>
  <c r="I263" s="1"/>
  <c r="H262"/>
  <c r="I262" s="1"/>
  <c r="H261"/>
  <c r="I261" s="1"/>
  <c r="H260"/>
  <c r="I260" s="1"/>
  <c r="H259"/>
  <c r="I259" s="1"/>
  <c r="H251"/>
  <c r="I251" s="1"/>
  <c r="H250"/>
  <c r="I250" s="1"/>
  <c r="H249"/>
  <c r="I249" s="1"/>
  <c r="I248"/>
  <c r="I247"/>
  <c r="H239"/>
  <c r="I239" s="1"/>
  <c r="I238"/>
  <c r="H237"/>
  <c r="I237" s="1"/>
  <c r="H236"/>
  <c r="I236" s="1"/>
  <c r="I218"/>
  <c r="H214"/>
  <c r="I214" s="1"/>
  <c r="H212"/>
  <c r="I212" s="1"/>
  <c r="H211"/>
  <c r="I211" s="1"/>
  <c r="H210"/>
  <c r="I210" s="1"/>
  <c r="H209"/>
  <c r="I209" s="1"/>
  <c r="I208"/>
  <c r="I207"/>
  <c r="H199"/>
  <c r="I199" s="1"/>
  <c r="H198"/>
  <c r="I198" s="1"/>
  <c r="H197"/>
  <c r="I197" s="1"/>
  <c r="H196"/>
  <c r="I196" s="1"/>
  <c r="H194"/>
  <c r="I194" s="1"/>
  <c r="H193"/>
  <c r="I193" s="1"/>
  <c r="H192"/>
  <c r="I192" s="1"/>
  <c r="H188"/>
  <c r="I188" s="1"/>
  <c r="H187"/>
  <c r="I187" s="1"/>
  <c r="H186"/>
  <c r="I186" s="1"/>
  <c r="H185"/>
  <c r="I185" s="1"/>
  <c r="I178"/>
  <c r="H177"/>
  <c r="I177" s="1"/>
  <c r="H176"/>
  <c r="I176" s="1"/>
  <c r="H175"/>
  <c r="I175" s="1"/>
  <c r="I174"/>
  <c r="H173"/>
  <c r="I173" s="1"/>
  <c r="H169"/>
  <c r="I169" s="1"/>
  <c r="H168"/>
  <c r="I168" s="1"/>
  <c r="H167"/>
  <c r="I167" s="1"/>
  <c r="I166"/>
  <c r="I165"/>
  <c r="I164"/>
  <c r="I364"/>
  <c r="I362"/>
  <c r="I361"/>
  <c r="I360"/>
  <c r="I352"/>
  <c r="I350"/>
  <c r="I485"/>
  <c r="I474"/>
  <c r="I471"/>
  <c r="I469"/>
  <c r="I467"/>
  <c r="I457"/>
  <c r="I339"/>
  <c r="I335"/>
  <c r="I222"/>
  <c r="I221"/>
  <c r="I220"/>
  <c r="I163"/>
  <c r="I325"/>
  <c r="I306"/>
  <c r="I406"/>
  <c r="I452" l="1"/>
  <c r="I400"/>
  <c r="I500"/>
  <c r="I345"/>
  <c r="I254"/>
  <c r="I202"/>
  <c r="I296"/>
</calcChain>
</file>

<file path=xl/sharedStrings.xml><?xml version="1.0" encoding="utf-8"?>
<sst xmlns="http://schemas.openxmlformats.org/spreadsheetml/2006/main" count="853" uniqueCount="220">
  <si>
    <t>завтрак</t>
  </si>
  <si>
    <t>рис</t>
  </si>
  <si>
    <t>сахар</t>
  </si>
  <si>
    <t>№ п/п</t>
  </si>
  <si>
    <t>масса порции</t>
  </si>
  <si>
    <t>обед</t>
  </si>
  <si>
    <t>лук</t>
  </si>
  <si>
    <t>картофель</t>
  </si>
  <si>
    <t>морковь</t>
  </si>
  <si>
    <t>Хлеб пшеничный</t>
  </si>
  <si>
    <t>сметана</t>
  </si>
  <si>
    <t>Пюре картофельное</t>
  </si>
  <si>
    <t>молоко</t>
  </si>
  <si>
    <t>яйцо</t>
  </si>
  <si>
    <t>дрожжи</t>
  </si>
  <si>
    <t>брутто</t>
  </si>
  <si>
    <t>Чай с сахаром</t>
  </si>
  <si>
    <t>чай</t>
  </si>
  <si>
    <t>свекла</t>
  </si>
  <si>
    <t>говядина</t>
  </si>
  <si>
    <t>капуста</t>
  </si>
  <si>
    <t>томат-паста</t>
  </si>
  <si>
    <t>хлеб</t>
  </si>
  <si>
    <t>сухофрукты</t>
  </si>
  <si>
    <t>творог</t>
  </si>
  <si>
    <t>сыр</t>
  </si>
  <si>
    <t>Компот из сухофруктов</t>
  </si>
  <si>
    <t>масло раст</t>
  </si>
  <si>
    <t>полдник</t>
  </si>
  <si>
    <t>масло слив</t>
  </si>
  <si>
    <t>продукты</t>
  </si>
  <si>
    <t>нетто</t>
  </si>
  <si>
    <t>цена</t>
  </si>
  <si>
    <t>сумма</t>
  </si>
  <si>
    <t>г</t>
  </si>
  <si>
    <t>за кг</t>
  </si>
  <si>
    <t>рубли</t>
  </si>
  <si>
    <t>вермишель</t>
  </si>
  <si>
    <t xml:space="preserve">Хлеб пшеничный </t>
  </si>
  <si>
    <t xml:space="preserve">I неделя понедельник </t>
  </si>
  <si>
    <t>I неделя среда</t>
  </si>
  <si>
    <t>I неделя вторник</t>
  </si>
  <si>
    <t>I неделя четверг</t>
  </si>
  <si>
    <t>I неделя пятница</t>
  </si>
  <si>
    <t>II неделя понедельник</t>
  </si>
  <si>
    <t>II неделя вторник</t>
  </si>
  <si>
    <t>II неделя среда</t>
  </si>
  <si>
    <t>II неделя четверг</t>
  </si>
  <si>
    <t>II неделя пятница</t>
  </si>
  <si>
    <t xml:space="preserve">цена </t>
  </si>
  <si>
    <t xml:space="preserve">Составил ведущий технолог МКУ "Управление  бухгалтерского учета   </t>
  </si>
  <si>
    <t xml:space="preserve">городского округа Прохладный КБР" </t>
  </si>
  <si>
    <t>Яйцо (1 сорт)</t>
  </si>
  <si>
    <t>шт</t>
  </si>
  <si>
    <t>кг</t>
  </si>
  <si>
    <t>Молоко пастеризованное (2,5%)</t>
  </si>
  <si>
    <t>л</t>
  </si>
  <si>
    <t>Масло сливочное (72,5%)</t>
  </si>
  <si>
    <t>Сыр твердый (45%)</t>
  </si>
  <si>
    <t>Картофель (1 сорт)</t>
  </si>
  <si>
    <t>Лук репчатый (1 сорт)</t>
  </si>
  <si>
    <t>Морковь (1 сорт)</t>
  </si>
  <si>
    <t>Свекла (1 сорт)</t>
  </si>
  <si>
    <t>Мука пшеничная (высший сорт)</t>
  </si>
  <si>
    <t>Изюм</t>
  </si>
  <si>
    <t>Повидло фруктовое (1 сорт)</t>
  </si>
  <si>
    <t>Макароны (высший сорт)</t>
  </si>
  <si>
    <t>Вермишель (высший сорт)</t>
  </si>
  <si>
    <t>Дрожжи сухие</t>
  </si>
  <si>
    <t>Чай черный (1 сорт)</t>
  </si>
  <si>
    <t>Молоко сгущенное цельное с сахаром (8,5%)</t>
  </si>
  <si>
    <t>Сок фруктовый (1 литр)</t>
  </si>
  <si>
    <t>Хлеб ржаной</t>
  </si>
  <si>
    <t>Белки</t>
  </si>
  <si>
    <t>Жиры</t>
  </si>
  <si>
    <t>Углеводы</t>
  </si>
  <si>
    <t>Эн/ц, ккал</t>
  </si>
  <si>
    <t>чай сухой</t>
  </si>
  <si>
    <t xml:space="preserve">лук </t>
  </si>
  <si>
    <t>яблоко</t>
  </si>
  <si>
    <t>Суп картофельный</t>
  </si>
  <si>
    <t xml:space="preserve">хлеб </t>
  </si>
  <si>
    <t>крупа пшеничная</t>
  </si>
  <si>
    <t>мука пшеничная</t>
  </si>
  <si>
    <t>крупа ячневая</t>
  </si>
  <si>
    <t>горох</t>
  </si>
  <si>
    <t>минтай</t>
  </si>
  <si>
    <t>Каша овсянная молочная</t>
  </si>
  <si>
    <t>хлопья геркулес</t>
  </si>
  <si>
    <t xml:space="preserve">масло раст </t>
  </si>
  <si>
    <t>с картофелем и со сметаной</t>
  </si>
  <si>
    <t>Макароны отварные</t>
  </si>
  <si>
    <t>макароны</t>
  </si>
  <si>
    <t>с вермишелью</t>
  </si>
  <si>
    <t>горошек зеленый</t>
  </si>
  <si>
    <t>молоко сгущенное</t>
  </si>
  <si>
    <t>курица</t>
  </si>
  <si>
    <t xml:space="preserve">Каша манная молочная </t>
  </si>
  <si>
    <t>крупа манная</t>
  </si>
  <si>
    <t>Лавровый лист</t>
  </si>
  <si>
    <t>Суп молочный с вермишелью</t>
  </si>
  <si>
    <t>огурцы соленые</t>
  </si>
  <si>
    <t>Борщ из свежей капусты</t>
  </si>
  <si>
    <t>соль йод. на день</t>
  </si>
  <si>
    <t>соль йод.на день</t>
  </si>
  <si>
    <t>витамин С</t>
  </si>
  <si>
    <t>№ рецептуры</t>
  </si>
  <si>
    <t>со сгущенным молоком</t>
  </si>
  <si>
    <t>Плов  из курицы</t>
  </si>
  <si>
    <t xml:space="preserve">Суп картофельный с рисом </t>
  </si>
  <si>
    <t>со сметаной</t>
  </si>
  <si>
    <t>крупа перловая</t>
  </si>
  <si>
    <t>зеленый горошек</t>
  </si>
  <si>
    <t>горошком</t>
  </si>
  <si>
    <t>с луком</t>
  </si>
  <si>
    <t>Икра кабачковая</t>
  </si>
  <si>
    <t>икра кабачковая</t>
  </si>
  <si>
    <t>Творог (5%)</t>
  </si>
  <si>
    <t>Капуста белокачанная (1 сорт)</t>
  </si>
  <si>
    <t>Горошек зеленый (сорт салатный)</t>
  </si>
  <si>
    <t>Томатная паста с содержанием с/в (25-30%)</t>
  </si>
  <si>
    <t>Яблоки свежие (1 сорт)</t>
  </si>
  <si>
    <t>Бананы свежие (1 сорт)</t>
  </si>
  <si>
    <t>Сухофрукты ассорти</t>
  </si>
  <si>
    <t>Масло растительное, рафинированное</t>
  </si>
  <si>
    <t>Соль йодированная</t>
  </si>
  <si>
    <t>Кофейный напиток (ячменный)</t>
  </si>
  <si>
    <t>Какао порошок</t>
  </si>
  <si>
    <t>пшено</t>
  </si>
  <si>
    <t>огурец</t>
  </si>
  <si>
    <t>Яйцо отварное</t>
  </si>
  <si>
    <t>Суп картофельный с клецками</t>
  </si>
  <si>
    <t>клецки</t>
  </si>
  <si>
    <t>крупа гречневая</t>
  </si>
  <si>
    <t>Суп картофельный с пшеном</t>
  </si>
  <si>
    <t>сгущенным молоком</t>
  </si>
  <si>
    <t>Каша молочная ячневая</t>
  </si>
  <si>
    <t>Омлет натуральный</t>
  </si>
  <si>
    <t>Салат из свеклы с зеленым</t>
  </si>
  <si>
    <t>какао</t>
  </si>
  <si>
    <t>Каша гречневая гарнир</t>
  </si>
  <si>
    <t>Гуляш из говядины</t>
  </si>
  <si>
    <t>Каша  молочная "Дружба"</t>
  </si>
  <si>
    <t>Пирожок с творогом</t>
  </si>
  <si>
    <t>Булочка сдобная</t>
  </si>
  <si>
    <t>дрожжи сухие</t>
  </si>
  <si>
    <t>Молоко кипяченное</t>
  </si>
  <si>
    <t>Итого за день:</t>
  </si>
  <si>
    <t>Каша пшенная гарнир</t>
  </si>
  <si>
    <t>Каша молочная пшеничная</t>
  </si>
  <si>
    <t>Пирожок с картофелем</t>
  </si>
  <si>
    <t>Бефстроганов из говядины</t>
  </si>
  <si>
    <t>Булочка с изюмом</t>
  </si>
  <si>
    <t>изюм</t>
  </si>
  <si>
    <t>Каша молочная рисовая</t>
  </si>
  <si>
    <t>Салат из зеленого горошка</t>
  </si>
  <si>
    <t>Салат из соленых огурцов</t>
  </si>
  <si>
    <t>Калинина А.Е.</t>
  </si>
  <si>
    <t>хлеб зам. сух</t>
  </si>
  <si>
    <t>Каша пшеничная</t>
  </si>
  <si>
    <t>Рассольник "Ленинградский"</t>
  </si>
  <si>
    <t>Лапшевник с творогом</t>
  </si>
  <si>
    <t>молоко сгущ</t>
  </si>
  <si>
    <t>Печенье в ассортименте</t>
  </si>
  <si>
    <t>Сахар-песок</t>
  </si>
  <si>
    <t>70/50</t>
  </si>
  <si>
    <t>200/10</t>
  </si>
  <si>
    <t>Мясо говядины без кости (1 категории)</t>
  </si>
  <si>
    <t>Сметана (15%)</t>
  </si>
  <si>
    <t>Икра кабачковая для дет. питания</t>
  </si>
  <si>
    <t>Рыба с/м (1 сорт), минтай</t>
  </si>
  <si>
    <t>Крупа гречневая, в инд. уп.</t>
  </si>
  <si>
    <t>Крупа манная (1 сорт), в инд. уп.</t>
  </si>
  <si>
    <t>Рис (1 сорт), в инд. уп.</t>
  </si>
  <si>
    <t>Крупа пшеничная (1 сорт), в инд. уп.</t>
  </si>
  <si>
    <t>Пшено (1 сорт), в инд. уп.</t>
  </si>
  <si>
    <t>Горох шлифованный, в инд. уп.</t>
  </si>
  <si>
    <t>Крупа перловая, в инд. уп.</t>
  </si>
  <si>
    <t>Хлопья "Геркулес", в инд. уп.</t>
  </si>
  <si>
    <t>Пряник 1 сорт</t>
  </si>
  <si>
    <t>Каша гречневая молочная</t>
  </si>
  <si>
    <t>Шницель из говядины</t>
  </si>
  <si>
    <t>соус красный основной</t>
  </si>
  <si>
    <t>Свекольник со сметаной</t>
  </si>
  <si>
    <t>Макароны запеченные</t>
  </si>
  <si>
    <t>с сыром</t>
  </si>
  <si>
    <t>Фрикадельки в соусе</t>
  </si>
  <si>
    <t>Пряник</t>
  </si>
  <si>
    <t>пряник</t>
  </si>
  <si>
    <t>банан</t>
  </si>
  <si>
    <t>Огурцы консервированные без уксуса (1 сорт)</t>
  </si>
  <si>
    <t>Крупа ячневая, в инд. уп.</t>
  </si>
  <si>
    <t>Лимон свежий (1 сорт)</t>
  </si>
  <si>
    <t>Рыба запеченная с сыром</t>
  </si>
  <si>
    <t>Рыба запеченная</t>
  </si>
  <si>
    <t>Кефир с сахаром</t>
  </si>
  <si>
    <t>кефир</t>
  </si>
  <si>
    <t>Кефир (м.д.ж. 2,5%)</t>
  </si>
  <si>
    <t>Картофель тушенный</t>
  </si>
  <si>
    <t>лимон</t>
  </si>
  <si>
    <t>Чай с лимоном</t>
  </si>
  <si>
    <t>Запеканка творожная со</t>
  </si>
  <si>
    <t>хлеб зам. сух.</t>
  </si>
  <si>
    <t xml:space="preserve">Курица запеченная с соусом </t>
  </si>
  <si>
    <t>куры</t>
  </si>
  <si>
    <t>Мясо птицы (1 категории), курица</t>
  </si>
  <si>
    <t>Котлета из говядины</t>
  </si>
  <si>
    <t xml:space="preserve">весенне-летний период 2025 г сады </t>
  </si>
  <si>
    <t>Рис отварной</t>
  </si>
  <si>
    <t>Суп гречневый</t>
  </si>
  <si>
    <t>Суп гороховый</t>
  </si>
  <si>
    <t>Жаркое по-домашнему</t>
  </si>
  <si>
    <t>Какао на молоке</t>
  </si>
  <si>
    <t>Пирожок с капустой</t>
  </si>
  <si>
    <t>Фрукты свежие (яблоко)</t>
  </si>
  <si>
    <t>Фрукты свежие (банан)</t>
  </si>
  <si>
    <t>100/10</t>
  </si>
  <si>
    <t>90/10</t>
  </si>
  <si>
    <t>190/10</t>
  </si>
  <si>
    <t>Сыр твердый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</si>
</sst>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2"/>
      <name val="Arial Cyr"/>
      <charset val="204"/>
    </font>
    <font>
      <sz val="12"/>
      <name val="Times New Roman"/>
      <family val="1"/>
      <charset val="204"/>
    </font>
    <font>
      <b/>
      <sz val="8"/>
      <name val="Arial Cyr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2" fontId="2" fillId="2" borderId="1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2" fontId="3" fillId="3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2" fontId="2" fillId="0" borderId="0" xfId="0" applyNumberFormat="1" applyFont="1" applyFill="1" applyBorder="1"/>
    <xf numFmtId="0" fontId="2" fillId="0" borderId="8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2" fontId="8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9" fontId="8" fillId="0" borderId="1" xfId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/>
    <xf numFmtId="1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 wrapText="1"/>
    </xf>
    <xf numFmtId="1" fontId="2" fillId="0" borderId="2" xfId="0" applyNumberFormat="1" applyFont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2" fillId="0" borderId="4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2" fontId="1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2" fontId="5" fillId="0" borderId="0" xfId="0" applyNumberFormat="1" applyFont="1" applyFill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7" fillId="0" borderId="1" xfId="0" applyFont="1" applyFill="1" applyBorder="1" applyAlignment="1">
      <alignment horizontal="right" wrapText="1"/>
    </xf>
    <xf numFmtId="0" fontId="14" fillId="0" borderId="0" xfId="0" applyFont="1"/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3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0" borderId="0" xfId="0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506"/>
  <sheetViews>
    <sheetView tabSelected="1" workbookViewId="0">
      <selection activeCell="D2" sqref="D2:G2"/>
    </sheetView>
  </sheetViews>
  <sheetFormatPr defaultRowHeight="15" customHeight="1"/>
  <cols>
    <col min="1" max="1" width="3.140625" style="1" customWidth="1"/>
    <col min="2" max="2" width="5.140625" style="1" bestFit="1" customWidth="1"/>
    <col min="3" max="3" width="36.7109375" style="1" customWidth="1"/>
    <col min="4" max="4" width="10.140625" style="1" bestFit="1" customWidth="1"/>
    <col min="5" max="5" width="20.5703125" style="1" customWidth="1"/>
    <col min="6" max="6" width="9.85546875" style="1" customWidth="1"/>
    <col min="7" max="7" width="9.42578125" style="1" customWidth="1"/>
    <col min="8" max="8" width="10.140625" style="1" customWidth="1"/>
    <col min="9" max="9" width="10" style="1" customWidth="1"/>
    <col min="10" max="11" width="8" style="1" bestFit="1" customWidth="1"/>
    <col min="12" max="12" width="11.7109375" style="1" bestFit="1" customWidth="1"/>
    <col min="13" max="13" width="13.7109375" style="1" bestFit="1" customWidth="1"/>
    <col min="14" max="14" width="8.85546875" style="48" customWidth="1"/>
    <col min="15" max="15" width="11.7109375" style="1" customWidth="1"/>
    <col min="16" max="16" width="5" style="135" customWidth="1"/>
    <col min="17" max="17" width="46" style="1" customWidth="1"/>
    <col min="18" max="18" width="4.28515625" style="1" customWidth="1"/>
    <col min="19" max="19" width="14.85546875" style="1" customWidth="1"/>
    <col min="20" max="16384" width="9.140625" style="1"/>
  </cols>
  <sheetData>
    <row r="1" spans="2:19" ht="15" customHeight="1">
      <c r="E1" s="28"/>
    </row>
    <row r="2" spans="2:19" ht="15" customHeight="1">
      <c r="C2" s="28"/>
      <c r="D2" s="187" t="s">
        <v>207</v>
      </c>
      <c r="E2" s="188"/>
      <c r="F2" s="188"/>
      <c r="G2" s="188"/>
    </row>
    <row r="3" spans="2:19" ht="15" customHeight="1">
      <c r="C3" s="28" t="s">
        <v>39</v>
      </c>
      <c r="D3" s="2"/>
      <c r="E3" s="2"/>
    </row>
    <row r="4" spans="2:19" ht="30" customHeight="1">
      <c r="B4" s="168" t="s">
        <v>3</v>
      </c>
      <c r="C4" s="3"/>
      <c r="D4" s="51" t="s">
        <v>4</v>
      </c>
      <c r="E4" s="168" t="s">
        <v>30</v>
      </c>
      <c r="F4" s="52" t="s">
        <v>15</v>
      </c>
      <c r="G4" s="53" t="s">
        <v>31</v>
      </c>
      <c r="H4" s="52" t="s">
        <v>32</v>
      </c>
      <c r="I4" s="52" t="s">
        <v>33</v>
      </c>
      <c r="J4" s="185" t="s">
        <v>73</v>
      </c>
      <c r="K4" s="185" t="s">
        <v>74</v>
      </c>
      <c r="L4" s="185" t="s">
        <v>75</v>
      </c>
      <c r="M4" s="168" t="s">
        <v>76</v>
      </c>
      <c r="N4" s="181" t="s">
        <v>106</v>
      </c>
      <c r="O4" s="85"/>
      <c r="P4" s="136"/>
    </row>
    <row r="5" spans="2:19" ht="15" customHeight="1">
      <c r="B5" s="178"/>
      <c r="C5" s="29" t="s">
        <v>0</v>
      </c>
      <c r="D5" s="5" t="s">
        <v>34</v>
      </c>
      <c r="E5" s="170"/>
      <c r="F5" s="6" t="s">
        <v>34</v>
      </c>
      <c r="G5" s="7" t="s">
        <v>34</v>
      </c>
      <c r="H5" s="33" t="s">
        <v>35</v>
      </c>
      <c r="I5" s="64" t="s">
        <v>36</v>
      </c>
      <c r="J5" s="186"/>
      <c r="K5" s="186"/>
      <c r="L5" s="186"/>
      <c r="M5" s="178"/>
      <c r="N5" s="182"/>
      <c r="O5" s="85"/>
      <c r="P5" s="136"/>
    </row>
    <row r="6" spans="2:19" ht="15" customHeight="1">
      <c r="B6" s="110">
        <v>1</v>
      </c>
      <c r="C6" s="111" t="s">
        <v>180</v>
      </c>
      <c r="D6" s="145">
        <v>180</v>
      </c>
      <c r="E6" s="112" t="s">
        <v>133</v>
      </c>
      <c r="F6" s="112">
        <v>23</v>
      </c>
      <c r="G6" s="112">
        <v>23</v>
      </c>
      <c r="H6" s="64">
        <f>S41</f>
        <v>81</v>
      </c>
      <c r="I6" s="13">
        <f t="shared" ref="I6:I13" si="0">F6*H6/1000</f>
        <v>1.863</v>
      </c>
      <c r="J6" s="13"/>
      <c r="K6" s="13"/>
      <c r="L6" s="13"/>
      <c r="M6" s="13"/>
      <c r="N6" s="14"/>
      <c r="O6" s="21"/>
      <c r="P6" s="137"/>
    </row>
    <row r="7" spans="2:19" ht="15" customHeight="1">
      <c r="B7" s="110"/>
      <c r="C7" s="146"/>
      <c r="D7" s="113"/>
      <c r="E7" s="112" t="s">
        <v>12</v>
      </c>
      <c r="F7" s="112">
        <v>150</v>
      </c>
      <c r="G7" s="112">
        <v>150</v>
      </c>
      <c r="H7" s="6">
        <f>S16</f>
        <v>75</v>
      </c>
      <c r="I7" s="13">
        <f t="shared" si="0"/>
        <v>11.25</v>
      </c>
      <c r="J7" s="39"/>
      <c r="K7" s="98"/>
      <c r="L7" s="98"/>
      <c r="M7" s="13"/>
      <c r="N7" s="114"/>
      <c r="O7" s="21"/>
      <c r="P7" s="137"/>
    </row>
    <row r="8" spans="2:19" ht="15" customHeight="1">
      <c r="B8" s="110"/>
      <c r="C8" s="146"/>
      <c r="D8" s="113"/>
      <c r="E8" s="112" t="s">
        <v>29</v>
      </c>
      <c r="F8" s="112">
        <v>4</v>
      </c>
      <c r="G8" s="112">
        <v>4</v>
      </c>
      <c r="H8" s="6">
        <f>S17</f>
        <v>567</v>
      </c>
      <c r="I8" s="13">
        <f t="shared" si="0"/>
        <v>2.2679999999999998</v>
      </c>
      <c r="J8" s="13"/>
      <c r="K8" s="13"/>
      <c r="L8" s="13"/>
      <c r="M8" s="13"/>
      <c r="N8" s="89"/>
      <c r="O8" s="21"/>
      <c r="P8" s="137"/>
    </row>
    <row r="9" spans="2:19" ht="15" customHeight="1">
      <c r="B9" s="110"/>
      <c r="C9" s="8"/>
      <c r="D9" s="5"/>
      <c r="E9" s="112" t="s">
        <v>2</v>
      </c>
      <c r="F9" s="112">
        <v>4</v>
      </c>
      <c r="G9" s="112">
        <v>4</v>
      </c>
      <c r="H9" s="6">
        <f>S50</f>
        <v>84</v>
      </c>
      <c r="I9" s="13">
        <f t="shared" si="0"/>
        <v>0.33600000000000002</v>
      </c>
      <c r="J9" s="134">
        <v>6.65</v>
      </c>
      <c r="K9" s="134">
        <v>8.3699999999999992</v>
      </c>
      <c r="L9" s="134">
        <v>24.87</v>
      </c>
      <c r="M9" s="134">
        <v>201.41</v>
      </c>
      <c r="N9" s="133">
        <v>411</v>
      </c>
      <c r="O9" s="21">
        <f t="shared" ref="O9" si="1">(J9+L9)*4+K9*9</f>
        <v>201.41000000000003</v>
      </c>
      <c r="P9" s="137"/>
    </row>
    <row r="10" spans="2:19" ht="15" customHeight="1">
      <c r="B10" s="6">
        <v>2</v>
      </c>
      <c r="C10" s="10" t="s">
        <v>9</v>
      </c>
      <c r="D10" s="6">
        <v>30</v>
      </c>
      <c r="E10" s="6" t="s">
        <v>22</v>
      </c>
      <c r="F10" s="6">
        <v>30</v>
      </c>
      <c r="G10" s="6">
        <v>30</v>
      </c>
      <c r="H10" s="6">
        <f>S61</f>
        <v>52</v>
      </c>
      <c r="I10" s="13">
        <f t="shared" si="0"/>
        <v>1.56</v>
      </c>
      <c r="J10" s="13">
        <v>2.31</v>
      </c>
      <c r="K10" s="13">
        <v>0.72</v>
      </c>
      <c r="L10" s="13">
        <v>16.02</v>
      </c>
      <c r="M10" s="13">
        <v>79.8</v>
      </c>
      <c r="N10" s="89"/>
      <c r="O10" s="21">
        <f t="shared" ref="O10:O68" si="2">(J10+L10)*4+K10*9</f>
        <v>79.8</v>
      </c>
      <c r="P10" s="137"/>
    </row>
    <row r="11" spans="2:19" ht="15" customHeight="1">
      <c r="B11" s="6">
        <v>3</v>
      </c>
      <c r="C11" s="10" t="s">
        <v>16</v>
      </c>
      <c r="D11" s="6">
        <v>180</v>
      </c>
      <c r="E11" s="6" t="s">
        <v>77</v>
      </c>
      <c r="F11" s="6">
        <v>0.5</v>
      </c>
      <c r="G11" s="6">
        <v>0.5</v>
      </c>
      <c r="H11" s="6">
        <f>S58</f>
        <v>430</v>
      </c>
      <c r="I11" s="13">
        <f t="shared" si="0"/>
        <v>0.215</v>
      </c>
      <c r="J11" s="13"/>
      <c r="K11" s="13"/>
      <c r="L11" s="13"/>
      <c r="M11" s="13"/>
      <c r="N11" s="89"/>
      <c r="O11" s="21"/>
      <c r="P11" s="137"/>
    </row>
    <row r="12" spans="2:19" ht="15" customHeight="1">
      <c r="B12" s="6"/>
      <c r="C12" s="10"/>
      <c r="D12" s="6"/>
      <c r="E12" s="6" t="s">
        <v>2</v>
      </c>
      <c r="F12" s="6">
        <v>11</v>
      </c>
      <c r="G12" s="6">
        <v>11</v>
      </c>
      <c r="H12" s="6">
        <f>S50</f>
        <v>84</v>
      </c>
      <c r="I12" s="13">
        <f t="shared" si="0"/>
        <v>0.92400000000000004</v>
      </c>
      <c r="J12" s="13">
        <v>0.36</v>
      </c>
      <c r="K12" s="13">
        <v>0</v>
      </c>
      <c r="L12" s="13">
        <v>25.2</v>
      </c>
      <c r="M12" s="13">
        <v>102.24</v>
      </c>
      <c r="N12" s="89">
        <v>943</v>
      </c>
      <c r="O12" s="21">
        <f t="shared" si="2"/>
        <v>102.24</v>
      </c>
      <c r="P12" s="138">
        <v>1</v>
      </c>
      <c r="Q12" s="73" t="s">
        <v>52</v>
      </c>
      <c r="R12" s="74" t="s">
        <v>53</v>
      </c>
      <c r="S12" s="75">
        <v>13.83</v>
      </c>
    </row>
    <row r="13" spans="2:19" ht="15" customHeight="1">
      <c r="B13" s="18">
        <v>4</v>
      </c>
      <c r="C13" s="56" t="s">
        <v>187</v>
      </c>
      <c r="D13" s="18">
        <v>30</v>
      </c>
      <c r="E13" s="18" t="s">
        <v>188</v>
      </c>
      <c r="F13" s="18">
        <v>30</v>
      </c>
      <c r="G13" s="18">
        <v>30</v>
      </c>
      <c r="H13" s="18">
        <f>S65</f>
        <v>163</v>
      </c>
      <c r="I13" s="14">
        <f t="shared" si="0"/>
        <v>4.8899999999999997</v>
      </c>
      <c r="J13" s="14">
        <v>1.68</v>
      </c>
      <c r="K13" s="14">
        <v>1.5</v>
      </c>
      <c r="L13" s="14">
        <v>22.89</v>
      </c>
      <c r="M13" s="14">
        <v>111.78</v>
      </c>
      <c r="N13" s="89"/>
      <c r="O13" s="21">
        <f t="shared" si="2"/>
        <v>111.78</v>
      </c>
      <c r="P13" s="138">
        <v>2</v>
      </c>
      <c r="Q13" s="76" t="s">
        <v>167</v>
      </c>
      <c r="R13" s="74" t="s">
        <v>54</v>
      </c>
      <c r="S13" s="74">
        <v>643</v>
      </c>
    </row>
    <row r="14" spans="2:19" ht="15" customHeight="1">
      <c r="B14" s="6"/>
      <c r="C14" s="18"/>
      <c r="D14" s="130">
        <f>SUM(D6:D13)</f>
        <v>420</v>
      </c>
      <c r="E14" s="6"/>
      <c r="F14" s="6"/>
      <c r="G14" s="6"/>
      <c r="H14" s="6"/>
      <c r="I14" s="13"/>
      <c r="J14" s="45">
        <f>SUM(J6:J13)</f>
        <v>11</v>
      </c>
      <c r="K14" s="45">
        <f>SUM(K6:K13)</f>
        <v>10.59</v>
      </c>
      <c r="L14" s="45">
        <f>SUM(L6:L13)</f>
        <v>88.98</v>
      </c>
      <c r="M14" s="45">
        <f>SUM(M6:M13)</f>
        <v>495.23</v>
      </c>
      <c r="N14" s="89"/>
      <c r="O14" s="21">
        <f t="shared" si="2"/>
        <v>495.23</v>
      </c>
      <c r="P14" s="138">
        <v>3</v>
      </c>
      <c r="Q14" s="76" t="s">
        <v>205</v>
      </c>
      <c r="R14" s="74" t="s">
        <v>54</v>
      </c>
      <c r="S14" s="74">
        <v>295</v>
      </c>
    </row>
    <row r="15" spans="2:19" ht="15" customHeight="1">
      <c r="B15" s="6"/>
      <c r="C15" s="86"/>
      <c r="D15" s="6"/>
      <c r="E15" s="6"/>
      <c r="F15" s="6"/>
      <c r="G15" s="6"/>
      <c r="H15" s="6"/>
      <c r="I15" s="13"/>
      <c r="J15" s="13"/>
      <c r="K15" s="13"/>
      <c r="L15" s="13"/>
      <c r="M15" s="13"/>
      <c r="N15" s="89"/>
      <c r="O15" s="21"/>
      <c r="P15" s="138"/>
      <c r="Q15" s="73" t="s">
        <v>197</v>
      </c>
      <c r="R15" s="74" t="s">
        <v>56</v>
      </c>
      <c r="S15" s="74">
        <v>75</v>
      </c>
    </row>
    <row r="16" spans="2:19" ht="15" customHeight="1">
      <c r="B16" s="6"/>
      <c r="C16" s="30" t="s">
        <v>5</v>
      </c>
      <c r="D16" s="64"/>
      <c r="E16" s="64"/>
      <c r="F16" s="6"/>
      <c r="G16" s="6"/>
      <c r="H16" s="6"/>
      <c r="I16" s="13"/>
      <c r="J16" s="13"/>
      <c r="K16" s="13"/>
      <c r="L16" s="13"/>
      <c r="M16" s="13"/>
      <c r="N16" s="89"/>
      <c r="O16" s="21"/>
      <c r="P16" s="138">
        <v>4</v>
      </c>
      <c r="Q16" s="76" t="s">
        <v>55</v>
      </c>
      <c r="R16" s="74" t="s">
        <v>56</v>
      </c>
      <c r="S16" s="74">
        <v>75</v>
      </c>
    </row>
    <row r="17" spans="2:19" ht="15" customHeight="1">
      <c r="B17" s="6">
        <v>1</v>
      </c>
      <c r="C17" s="12" t="s">
        <v>80</v>
      </c>
      <c r="D17" s="128">
        <v>200</v>
      </c>
      <c r="E17" s="64" t="s">
        <v>7</v>
      </c>
      <c r="F17" s="6">
        <v>76</v>
      </c>
      <c r="G17" s="6">
        <v>60</v>
      </c>
      <c r="H17" s="6">
        <f>S22</f>
        <v>60</v>
      </c>
      <c r="I17" s="13">
        <f t="shared" ref="I17:I23" si="3">F17*H17/1000</f>
        <v>4.5599999999999996</v>
      </c>
      <c r="J17" s="13"/>
      <c r="K17" s="13"/>
      <c r="L17" s="13"/>
      <c r="M17" s="13"/>
      <c r="N17" s="89"/>
      <c r="O17" s="21"/>
      <c r="P17" s="138">
        <v>5</v>
      </c>
      <c r="Q17" s="73" t="s">
        <v>57</v>
      </c>
      <c r="R17" s="74" t="s">
        <v>54</v>
      </c>
      <c r="S17" s="74">
        <v>567</v>
      </c>
    </row>
    <row r="18" spans="2:19" ht="15" customHeight="1">
      <c r="B18" s="6"/>
      <c r="C18" s="154" t="s">
        <v>93</v>
      </c>
      <c r="D18" s="64"/>
      <c r="E18" s="5" t="s">
        <v>37</v>
      </c>
      <c r="F18" s="6">
        <v>7</v>
      </c>
      <c r="G18" s="6">
        <v>7</v>
      </c>
      <c r="H18" s="6">
        <f>S52</f>
        <v>46</v>
      </c>
      <c r="I18" s="13">
        <f t="shared" si="3"/>
        <v>0.32200000000000001</v>
      </c>
      <c r="J18" s="13"/>
      <c r="K18" s="13"/>
      <c r="L18" s="13"/>
      <c r="M18" s="13"/>
      <c r="N18" s="89"/>
      <c r="O18" s="21"/>
      <c r="P18" s="138">
        <v>6</v>
      </c>
      <c r="Q18" s="76" t="s">
        <v>168</v>
      </c>
      <c r="R18" s="74" t="s">
        <v>54</v>
      </c>
      <c r="S18" s="74">
        <v>200</v>
      </c>
    </row>
    <row r="19" spans="2:19" ht="15" customHeight="1">
      <c r="B19" s="6"/>
      <c r="C19" s="5"/>
      <c r="D19" s="64"/>
      <c r="E19" s="64" t="s">
        <v>8</v>
      </c>
      <c r="F19" s="6">
        <v>9</v>
      </c>
      <c r="G19" s="6">
        <v>7</v>
      </c>
      <c r="H19" s="6">
        <f>S25</f>
        <v>60</v>
      </c>
      <c r="I19" s="13">
        <f t="shared" si="3"/>
        <v>0.54</v>
      </c>
      <c r="J19" s="13"/>
      <c r="K19" s="13"/>
      <c r="L19" s="13"/>
      <c r="M19" s="13"/>
      <c r="N19" s="89"/>
      <c r="O19" s="21"/>
      <c r="P19" s="138">
        <v>7</v>
      </c>
      <c r="Q19" s="76" t="s">
        <v>117</v>
      </c>
      <c r="R19" s="74" t="s">
        <v>54</v>
      </c>
      <c r="S19" s="74">
        <v>230</v>
      </c>
    </row>
    <row r="20" spans="2:19" s="11" customFormat="1" ht="15" customHeight="1">
      <c r="B20" s="6"/>
      <c r="C20" s="5"/>
      <c r="D20" s="64"/>
      <c r="E20" s="64" t="s">
        <v>78</v>
      </c>
      <c r="F20" s="6">
        <v>9</v>
      </c>
      <c r="G20" s="6">
        <v>8</v>
      </c>
      <c r="H20" s="6">
        <f>S24</f>
        <v>50</v>
      </c>
      <c r="I20" s="13">
        <f t="shared" si="3"/>
        <v>0.45</v>
      </c>
      <c r="J20" s="13"/>
      <c r="K20" s="13"/>
      <c r="L20" s="13"/>
      <c r="M20" s="13"/>
      <c r="N20" s="89"/>
      <c r="O20" s="21"/>
      <c r="P20" s="138">
        <v>8</v>
      </c>
      <c r="Q20" s="76" t="s">
        <v>58</v>
      </c>
      <c r="R20" s="74" t="s">
        <v>54</v>
      </c>
      <c r="S20" s="74">
        <v>593</v>
      </c>
    </row>
    <row r="21" spans="2:19" ht="15" customHeight="1">
      <c r="B21" s="6"/>
      <c r="C21" s="5"/>
      <c r="D21" s="64"/>
      <c r="E21" s="64" t="s">
        <v>27</v>
      </c>
      <c r="F21" s="6">
        <v>5</v>
      </c>
      <c r="G21" s="6">
        <v>5</v>
      </c>
      <c r="H21" s="6">
        <f>S37</f>
        <v>155</v>
      </c>
      <c r="I21" s="13">
        <f t="shared" si="3"/>
        <v>0.77500000000000002</v>
      </c>
      <c r="J21" s="98">
        <v>2.2400000000000002</v>
      </c>
      <c r="K21" s="109">
        <v>4.33</v>
      </c>
      <c r="L21" s="109">
        <v>16.21</v>
      </c>
      <c r="M21" s="109">
        <v>112.77</v>
      </c>
      <c r="N21" s="89">
        <v>223</v>
      </c>
      <c r="O21" s="21">
        <f t="shared" si="2"/>
        <v>112.77000000000001</v>
      </c>
      <c r="P21" s="138">
        <v>9</v>
      </c>
      <c r="Q21" s="76" t="s">
        <v>70</v>
      </c>
      <c r="R21" s="74" t="s">
        <v>54</v>
      </c>
      <c r="S21" s="74">
        <v>278</v>
      </c>
    </row>
    <row r="22" spans="2:19" ht="15" customHeight="1">
      <c r="B22" s="6">
        <v>2</v>
      </c>
      <c r="C22" s="8" t="s">
        <v>108</v>
      </c>
      <c r="D22" s="18">
        <v>200</v>
      </c>
      <c r="E22" s="6" t="s">
        <v>96</v>
      </c>
      <c r="F22" s="18">
        <v>98</v>
      </c>
      <c r="G22" s="6">
        <v>85</v>
      </c>
      <c r="H22" s="71">
        <f>S14</f>
        <v>295</v>
      </c>
      <c r="I22" s="13">
        <f t="shared" si="3"/>
        <v>28.91</v>
      </c>
      <c r="J22" s="13"/>
      <c r="K22" s="13"/>
      <c r="L22" s="13"/>
      <c r="M22" s="13"/>
      <c r="N22" s="89"/>
      <c r="O22" s="21"/>
      <c r="P22" s="138">
        <v>10</v>
      </c>
      <c r="Q22" s="76" t="s">
        <v>59</v>
      </c>
      <c r="R22" s="74" t="s">
        <v>54</v>
      </c>
      <c r="S22" s="74">
        <v>60</v>
      </c>
    </row>
    <row r="23" spans="2:19" ht="15" customHeight="1">
      <c r="B23" s="6"/>
      <c r="C23" s="8"/>
      <c r="D23" s="6"/>
      <c r="E23" s="6" t="s">
        <v>6</v>
      </c>
      <c r="F23" s="18">
        <v>10</v>
      </c>
      <c r="G23" s="6">
        <v>9</v>
      </c>
      <c r="H23" s="27">
        <f>S24</f>
        <v>50</v>
      </c>
      <c r="I23" s="39">
        <f t="shared" si="3"/>
        <v>0.5</v>
      </c>
      <c r="J23" s="13"/>
      <c r="K23" s="13"/>
      <c r="L23" s="13"/>
      <c r="M23" s="13"/>
      <c r="N23" s="89"/>
      <c r="O23" s="21"/>
      <c r="P23" s="138">
        <v>11</v>
      </c>
      <c r="Q23" s="76" t="s">
        <v>118</v>
      </c>
      <c r="R23" s="74" t="s">
        <v>54</v>
      </c>
      <c r="S23" s="74">
        <v>47</v>
      </c>
    </row>
    <row r="24" spans="2:19" ht="15" customHeight="1">
      <c r="B24" s="6"/>
      <c r="C24" s="8"/>
      <c r="D24" s="6"/>
      <c r="E24" s="6" t="s">
        <v>8</v>
      </c>
      <c r="F24" s="18">
        <v>11</v>
      </c>
      <c r="G24" s="6">
        <v>8</v>
      </c>
      <c r="H24" s="6">
        <f>S25</f>
        <v>60</v>
      </c>
      <c r="I24" s="13">
        <f>F24*H24/1000</f>
        <v>0.66</v>
      </c>
      <c r="J24" s="13"/>
      <c r="K24" s="13"/>
      <c r="L24" s="13"/>
      <c r="M24" s="13"/>
      <c r="N24" s="89"/>
      <c r="O24" s="21"/>
      <c r="P24" s="138">
        <v>12</v>
      </c>
      <c r="Q24" s="76" t="s">
        <v>60</v>
      </c>
      <c r="R24" s="74" t="s">
        <v>54</v>
      </c>
      <c r="S24" s="74">
        <v>50</v>
      </c>
    </row>
    <row r="25" spans="2:19" ht="15" customHeight="1">
      <c r="B25" s="6"/>
      <c r="C25" s="8"/>
      <c r="D25" s="6"/>
      <c r="E25" s="6" t="s">
        <v>21</v>
      </c>
      <c r="F25" s="18">
        <v>2</v>
      </c>
      <c r="G25" s="6">
        <v>2</v>
      </c>
      <c r="H25" s="6">
        <f>S30</f>
        <v>145</v>
      </c>
      <c r="I25" s="13">
        <f>F25*H25/1000</f>
        <v>0.28999999999999998</v>
      </c>
      <c r="J25" s="13"/>
      <c r="K25" s="13"/>
      <c r="L25" s="13"/>
      <c r="M25" s="13"/>
      <c r="N25" s="89"/>
      <c r="O25" s="21"/>
      <c r="P25" s="138">
        <v>13</v>
      </c>
      <c r="Q25" s="76" t="s">
        <v>61</v>
      </c>
      <c r="R25" s="74" t="s">
        <v>54</v>
      </c>
      <c r="S25" s="74">
        <v>60</v>
      </c>
    </row>
    <row r="26" spans="2:19" ht="15" customHeight="1">
      <c r="B26" s="7"/>
      <c r="C26" s="8"/>
      <c r="D26" s="6"/>
      <c r="E26" s="6" t="s">
        <v>1</v>
      </c>
      <c r="F26" s="18">
        <v>41</v>
      </c>
      <c r="G26" s="6">
        <v>41</v>
      </c>
      <c r="H26" s="6">
        <f>S43</f>
        <v>115</v>
      </c>
      <c r="I26" s="13">
        <f t="shared" ref="I26:I46" si="4">F26*H26/1000</f>
        <v>4.7149999999999999</v>
      </c>
      <c r="J26" s="13"/>
      <c r="K26" s="13"/>
      <c r="L26" s="13"/>
      <c r="M26" s="13"/>
      <c r="N26" s="89"/>
      <c r="O26" s="21"/>
      <c r="P26" s="138">
        <v>14</v>
      </c>
      <c r="Q26" s="76" t="s">
        <v>62</v>
      </c>
      <c r="R26" s="74" t="s">
        <v>54</v>
      </c>
      <c r="S26" s="74">
        <v>52</v>
      </c>
    </row>
    <row r="27" spans="2:19" ht="15" customHeight="1">
      <c r="B27" s="7"/>
      <c r="C27" s="8"/>
      <c r="D27" s="6"/>
      <c r="E27" s="6" t="s">
        <v>27</v>
      </c>
      <c r="F27" s="18">
        <v>6</v>
      </c>
      <c r="G27" s="6">
        <v>6</v>
      </c>
      <c r="H27" s="6">
        <f>S37</f>
        <v>155</v>
      </c>
      <c r="I27" s="13">
        <f t="shared" si="4"/>
        <v>0.93</v>
      </c>
      <c r="J27" s="39">
        <v>23.8</v>
      </c>
      <c r="K27" s="39">
        <v>29.6</v>
      </c>
      <c r="L27" s="39">
        <v>30.3</v>
      </c>
      <c r="M27" s="39">
        <v>482.8</v>
      </c>
      <c r="N27" s="116">
        <v>705</v>
      </c>
      <c r="O27" s="21">
        <f t="shared" si="2"/>
        <v>482.80000000000007</v>
      </c>
      <c r="P27" s="138">
        <v>15</v>
      </c>
      <c r="Q27" s="73" t="s">
        <v>190</v>
      </c>
      <c r="R27" s="74" t="s">
        <v>54</v>
      </c>
      <c r="S27" s="74">
        <v>80</v>
      </c>
    </row>
    <row r="28" spans="2:19" ht="15" customHeight="1">
      <c r="B28" s="7">
        <v>3</v>
      </c>
      <c r="C28" s="8" t="s">
        <v>156</v>
      </c>
      <c r="D28" s="18">
        <v>50</v>
      </c>
      <c r="E28" s="6" t="s">
        <v>101</v>
      </c>
      <c r="F28" s="18">
        <v>50</v>
      </c>
      <c r="G28" s="6">
        <v>45</v>
      </c>
      <c r="H28" s="6">
        <f>S27</f>
        <v>80</v>
      </c>
      <c r="I28" s="13">
        <f t="shared" si="4"/>
        <v>4</v>
      </c>
      <c r="J28" s="39"/>
      <c r="K28" s="39"/>
      <c r="L28" s="39"/>
      <c r="M28" s="39"/>
      <c r="N28" s="89"/>
      <c r="O28" s="21"/>
      <c r="P28" s="138">
        <v>16</v>
      </c>
      <c r="Q28" s="76" t="s">
        <v>169</v>
      </c>
      <c r="R28" s="74" t="s">
        <v>54</v>
      </c>
      <c r="S28" s="74">
        <v>132</v>
      </c>
    </row>
    <row r="29" spans="2:19" ht="15" customHeight="1">
      <c r="B29" s="7"/>
      <c r="C29" s="8" t="s">
        <v>114</v>
      </c>
      <c r="D29" s="6"/>
      <c r="E29" s="6" t="s">
        <v>27</v>
      </c>
      <c r="F29" s="18">
        <v>2</v>
      </c>
      <c r="G29" s="6">
        <v>2</v>
      </c>
      <c r="H29" s="3">
        <f>S37</f>
        <v>155</v>
      </c>
      <c r="I29" s="13">
        <f t="shared" si="4"/>
        <v>0.31</v>
      </c>
      <c r="J29" s="13"/>
      <c r="K29" s="13"/>
      <c r="L29" s="13"/>
      <c r="M29" s="13"/>
      <c r="N29" s="89"/>
      <c r="O29" s="21"/>
      <c r="P29" s="138">
        <v>17</v>
      </c>
      <c r="Q29" s="76" t="s">
        <v>119</v>
      </c>
      <c r="R29" s="74" t="s">
        <v>54</v>
      </c>
      <c r="S29" s="74">
        <v>131</v>
      </c>
    </row>
    <row r="30" spans="2:19" ht="15" customHeight="1">
      <c r="B30" s="7"/>
      <c r="C30" s="8"/>
      <c r="D30" s="6"/>
      <c r="E30" s="6" t="s">
        <v>6</v>
      </c>
      <c r="F30" s="18">
        <v>8</v>
      </c>
      <c r="G30" s="6">
        <v>7</v>
      </c>
      <c r="H30" s="6">
        <f>S24</f>
        <v>50</v>
      </c>
      <c r="I30" s="13">
        <f t="shared" si="4"/>
        <v>0.4</v>
      </c>
      <c r="J30" s="39">
        <v>0.43</v>
      </c>
      <c r="K30" s="39">
        <v>2.56</v>
      </c>
      <c r="L30" s="39">
        <v>1.31</v>
      </c>
      <c r="M30" s="39">
        <v>30</v>
      </c>
      <c r="N30" s="89">
        <v>19</v>
      </c>
      <c r="O30" s="21">
        <f t="shared" si="2"/>
        <v>30</v>
      </c>
      <c r="P30" s="138">
        <v>18</v>
      </c>
      <c r="Q30" s="76" t="s">
        <v>120</v>
      </c>
      <c r="R30" s="74" t="s">
        <v>54</v>
      </c>
      <c r="S30" s="74">
        <v>145</v>
      </c>
    </row>
    <row r="31" spans="2:19" ht="15" customHeight="1">
      <c r="B31" s="36">
        <v>4</v>
      </c>
      <c r="C31" s="8" t="s">
        <v>38</v>
      </c>
      <c r="D31" s="57">
        <v>30</v>
      </c>
      <c r="E31" s="57" t="s">
        <v>22</v>
      </c>
      <c r="F31" s="57">
        <v>30</v>
      </c>
      <c r="G31" s="57">
        <v>30</v>
      </c>
      <c r="H31" s="57">
        <f>S61</f>
        <v>52</v>
      </c>
      <c r="I31" s="13">
        <f t="shared" si="4"/>
        <v>1.56</v>
      </c>
      <c r="J31" s="13">
        <v>2.31</v>
      </c>
      <c r="K31" s="13">
        <v>0.72</v>
      </c>
      <c r="L31" s="13">
        <v>16.02</v>
      </c>
      <c r="M31" s="13">
        <v>79.8</v>
      </c>
      <c r="N31" s="89"/>
      <c r="O31" s="21">
        <f t="shared" si="2"/>
        <v>79.8</v>
      </c>
      <c r="P31" s="138">
        <v>19</v>
      </c>
      <c r="Q31" s="76" t="s">
        <v>121</v>
      </c>
      <c r="R31" s="74" t="s">
        <v>54</v>
      </c>
      <c r="S31" s="74">
        <v>110</v>
      </c>
    </row>
    <row r="32" spans="2:19" ht="15" customHeight="1">
      <c r="B32" s="36">
        <v>5</v>
      </c>
      <c r="C32" s="8" t="s">
        <v>72</v>
      </c>
      <c r="D32" s="57">
        <v>20</v>
      </c>
      <c r="E32" s="57" t="s">
        <v>22</v>
      </c>
      <c r="F32" s="57">
        <v>20</v>
      </c>
      <c r="G32" s="57">
        <v>20</v>
      </c>
      <c r="H32" s="118">
        <f>S62</f>
        <v>54</v>
      </c>
      <c r="I32" s="13">
        <f t="shared" si="4"/>
        <v>1.08</v>
      </c>
      <c r="J32" s="13">
        <v>0.94</v>
      </c>
      <c r="K32" s="13">
        <v>0.14000000000000001</v>
      </c>
      <c r="L32" s="13">
        <v>9.9600000000000009</v>
      </c>
      <c r="M32" s="13">
        <v>44.86</v>
      </c>
      <c r="N32" s="89"/>
      <c r="O32" s="21">
        <f t="shared" si="2"/>
        <v>44.86</v>
      </c>
      <c r="P32" s="138">
        <v>20</v>
      </c>
      <c r="Q32" s="76" t="s">
        <v>122</v>
      </c>
      <c r="R32" s="74" t="s">
        <v>54</v>
      </c>
      <c r="S32" s="74">
        <v>180</v>
      </c>
    </row>
    <row r="33" spans="2:19" ht="15" customHeight="1">
      <c r="B33" s="6">
        <v>6</v>
      </c>
      <c r="C33" s="8" t="s">
        <v>26</v>
      </c>
      <c r="D33" s="6">
        <v>180</v>
      </c>
      <c r="E33" s="6" t="s">
        <v>23</v>
      </c>
      <c r="F33" s="6">
        <v>12</v>
      </c>
      <c r="G33" s="6">
        <v>12</v>
      </c>
      <c r="H33" s="51">
        <f>S33</f>
        <v>148</v>
      </c>
      <c r="I33" s="13">
        <f t="shared" si="4"/>
        <v>1.776</v>
      </c>
      <c r="J33" s="40"/>
      <c r="K33" s="40"/>
      <c r="L33" s="40"/>
      <c r="M33" s="40"/>
      <c r="N33" s="89"/>
      <c r="O33" s="21"/>
      <c r="P33" s="138">
        <v>21</v>
      </c>
      <c r="Q33" s="76" t="s">
        <v>123</v>
      </c>
      <c r="R33" s="74" t="s">
        <v>54</v>
      </c>
      <c r="S33" s="74">
        <v>148</v>
      </c>
    </row>
    <row r="34" spans="2:19" ht="15" customHeight="1">
      <c r="B34" s="6"/>
      <c r="C34" s="8"/>
      <c r="D34" s="6"/>
      <c r="E34" s="6" t="s">
        <v>2</v>
      </c>
      <c r="F34" s="6">
        <v>10</v>
      </c>
      <c r="G34" s="6">
        <v>10</v>
      </c>
      <c r="H34" s="51">
        <f>S50</f>
        <v>84</v>
      </c>
      <c r="I34" s="13">
        <f t="shared" si="4"/>
        <v>0.84</v>
      </c>
      <c r="J34" s="39">
        <v>0.43</v>
      </c>
      <c r="K34" s="39">
        <v>0</v>
      </c>
      <c r="L34" s="39">
        <v>23.11</v>
      </c>
      <c r="M34" s="39">
        <v>94.16</v>
      </c>
      <c r="N34" s="89">
        <v>349</v>
      </c>
      <c r="O34" s="21">
        <f t="shared" si="2"/>
        <v>94.16</v>
      </c>
      <c r="P34" s="138">
        <v>22</v>
      </c>
      <c r="Q34" s="76" t="s">
        <v>64</v>
      </c>
      <c r="R34" s="77" t="s">
        <v>54</v>
      </c>
      <c r="S34" s="77">
        <v>307</v>
      </c>
    </row>
    <row r="35" spans="2:19" ht="15" customHeight="1">
      <c r="B35" s="64"/>
      <c r="C35" s="8"/>
      <c r="D35" s="64"/>
      <c r="E35" s="64" t="s">
        <v>105</v>
      </c>
      <c r="F35" s="64">
        <v>5.0000000000000001E-4</v>
      </c>
      <c r="G35" s="64">
        <v>5.0000000000000001E-4</v>
      </c>
      <c r="H35" s="87"/>
      <c r="I35" s="13"/>
      <c r="J35" s="41"/>
      <c r="K35" s="39"/>
      <c r="L35" s="39"/>
      <c r="M35" s="39"/>
      <c r="N35" s="89"/>
      <c r="O35" s="21"/>
      <c r="P35" s="138">
        <v>23</v>
      </c>
      <c r="Q35" s="76" t="s">
        <v>65</v>
      </c>
      <c r="R35" s="77" t="s">
        <v>54</v>
      </c>
      <c r="S35" s="77">
        <v>148</v>
      </c>
    </row>
    <row r="36" spans="2:19" ht="15" customHeight="1">
      <c r="B36" s="107"/>
      <c r="C36" s="107"/>
      <c r="D36" s="127">
        <f>SUM(D17:D35)</f>
        <v>680</v>
      </c>
      <c r="E36" s="107"/>
      <c r="F36" s="107"/>
      <c r="G36" s="107"/>
      <c r="H36" s="107"/>
      <c r="I36" s="95"/>
      <c r="J36" s="99">
        <f>SUM(J17:J35)</f>
        <v>30.15</v>
      </c>
      <c r="K36" s="99">
        <f t="shared" ref="K36:M36" si="5">SUM(K17:K35)</f>
        <v>37.35</v>
      </c>
      <c r="L36" s="99">
        <f t="shared" si="5"/>
        <v>96.910000000000011</v>
      </c>
      <c r="M36" s="99">
        <f t="shared" si="5"/>
        <v>844.39</v>
      </c>
      <c r="N36" s="89"/>
      <c r="O36" s="21">
        <f t="shared" si="2"/>
        <v>844.3900000000001</v>
      </c>
      <c r="P36" s="138">
        <v>24</v>
      </c>
      <c r="Q36" s="76" t="s">
        <v>71</v>
      </c>
      <c r="R36" s="77" t="s">
        <v>56</v>
      </c>
      <c r="S36" s="77">
        <v>61</v>
      </c>
    </row>
    <row r="37" spans="2:19" ht="15" customHeight="1">
      <c r="B37" s="64"/>
      <c r="C37" s="29" t="s">
        <v>28</v>
      </c>
      <c r="D37" s="64"/>
      <c r="E37" s="64"/>
      <c r="F37" s="64"/>
      <c r="G37" s="64"/>
      <c r="H37" s="64"/>
      <c r="I37" s="13"/>
      <c r="J37" s="13"/>
      <c r="K37" s="13"/>
      <c r="L37" s="13"/>
      <c r="M37" s="13"/>
      <c r="N37" s="89"/>
      <c r="O37" s="21"/>
      <c r="P37" s="138">
        <v>25</v>
      </c>
      <c r="Q37" s="76" t="s">
        <v>124</v>
      </c>
      <c r="R37" s="74" t="s">
        <v>54</v>
      </c>
      <c r="S37" s="74">
        <v>155</v>
      </c>
    </row>
    <row r="38" spans="2:19" ht="15" customHeight="1">
      <c r="B38" s="6">
        <v>1</v>
      </c>
      <c r="C38" s="8" t="s">
        <v>144</v>
      </c>
      <c r="D38" s="6">
        <v>100</v>
      </c>
      <c r="E38" s="6" t="s">
        <v>83</v>
      </c>
      <c r="F38" s="6">
        <v>68</v>
      </c>
      <c r="G38" s="3">
        <v>68</v>
      </c>
      <c r="H38" s="46">
        <f>S40</f>
        <v>43</v>
      </c>
      <c r="I38" s="13">
        <f t="shared" si="4"/>
        <v>2.9239999999999999</v>
      </c>
      <c r="J38" s="39"/>
      <c r="K38" s="39"/>
      <c r="L38" s="39"/>
      <c r="M38" s="39"/>
      <c r="N38" s="89"/>
      <c r="O38" s="21"/>
      <c r="P38" s="138">
        <v>26</v>
      </c>
      <c r="Q38" s="76" t="s">
        <v>170</v>
      </c>
      <c r="R38" s="74" t="s">
        <v>54</v>
      </c>
      <c r="S38" s="74">
        <v>230</v>
      </c>
    </row>
    <row r="39" spans="2:19" ht="15" customHeight="1">
      <c r="B39" s="6"/>
      <c r="C39" s="8"/>
      <c r="D39" s="6"/>
      <c r="E39" s="6" t="s">
        <v>145</v>
      </c>
      <c r="F39" s="6">
        <v>1.1000000000000001</v>
      </c>
      <c r="G39" s="3">
        <v>1.1000000000000001</v>
      </c>
      <c r="H39" s="6">
        <f>S53</f>
        <v>365</v>
      </c>
      <c r="I39" s="13">
        <f t="shared" si="4"/>
        <v>0.40150000000000008</v>
      </c>
      <c r="J39" s="39"/>
      <c r="K39" s="39"/>
      <c r="L39" s="39"/>
      <c r="M39" s="39"/>
      <c r="N39" s="89"/>
      <c r="O39" s="21"/>
      <c r="P39" s="138"/>
      <c r="Q39" s="78"/>
      <c r="R39" s="74"/>
      <c r="S39" s="74"/>
    </row>
    <row r="40" spans="2:19" ht="15" customHeight="1">
      <c r="B40" s="6"/>
      <c r="C40" s="8"/>
      <c r="D40" s="6"/>
      <c r="E40" s="6" t="s">
        <v>2</v>
      </c>
      <c r="F40" s="46">
        <v>16</v>
      </c>
      <c r="G40" s="3">
        <v>16</v>
      </c>
      <c r="H40" s="6">
        <f>S50</f>
        <v>84</v>
      </c>
      <c r="I40" s="13">
        <f t="shared" si="4"/>
        <v>1.3440000000000001</v>
      </c>
      <c r="J40" s="39"/>
      <c r="K40" s="39"/>
      <c r="L40" s="39"/>
      <c r="M40" s="39"/>
      <c r="N40" s="89"/>
      <c r="O40" s="21"/>
      <c r="P40" s="138">
        <v>28</v>
      </c>
      <c r="Q40" s="78" t="s">
        <v>63</v>
      </c>
      <c r="R40" s="74" t="s">
        <v>54</v>
      </c>
      <c r="S40" s="74">
        <v>43</v>
      </c>
    </row>
    <row r="41" spans="2:19" ht="15" customHeight="1">
      <c r="B41" s="6"/>
      <c r="C41" s="8"/>
      <c r="D41" s="6"/>
      <c r="E41" s="6" t="s">
        <v>29</v>
      </c>
      <c r="F41" s="6">
        <v>10</v>
      </c>
      <c r="G41" s="3">
        <v>10</v>
      </c>
      <c r="H41" s="119">
        <f>S17</f>
        <v>567</v>
      </c>
      <c r="I41" s="13">
        <f>F41*H41/1000</f>
        <v>5.67</v>
      </c>
      <c r="J41" s="39"/>
      <c r="K41" s="39"/>
      <c r="L41" s="39"/>
      <c r="M41" s="39"/>
      <c r="N41" s="89"/>
      <c r="O41" s="21"/>
      <c r="P41" s="138">
        <v>29</v>
      </c>
      <c r="Q41" s="78" t="s">
        <v>171</v>
      </c>
      <c r="R41" s="74" t="s">
        <v>54</v>
      </c>
      <c r="S41" s="74">
        <v>81</v>
      </c>
    </row>
    <row r="42" spans="2:19" ht="15" customHeight="1">
      <c r="B42" s="6"/>
      <c r="C42" s="8"/>
      <c r="D42" s="6"/>
      <c r="E42" s="6" t="s">
        <v>13</v>
      </c>
      <c r="F42" s="6">
        <v>0.2</v>
      </c>
      <c r="G42" s="3">
        <v>0.2</v>
      </c>
      <c r="H42" s="13">
        <f>S12</f>
        <v>13.83</v>
      </c>
      <c r="I42" s="13">
        <f>F42*H42</f>
        <v>2.766</v>
      </c>
      <c r="J42" s="39"/>
      <c r="K42" s="39"/>
      <c r="L42" s="39"/>
      <c r="M42" s="39"/>
      <c r="N42" s="89"/>
      <c r="O42" s="21"/>
      <c r="P42" s="138">
        <v>30</v>
      </c>
      <c r="Q42" s="78" t="s">
        <v>172</v>
      </c>
      <c r="R42" s="74" t="s">
        <v>54</v>
      </c>
      <c r="S42" s="74">
        <v>61</v>
      </c>
    </row>
    <row r="43" spans="2:19" ht="15" customHeight="1">
      <c r="B43" s="6"/>
      <c r="C43" s="8"/>
      <c r="D43" s="6"/>
      <c r="E43" s="6" t="s">
        <v>12</v>
      </c>
      <c r="F43" s="6">
        <v>10</v>
      </c>
      <c r="G43" s="3">
        <v>10</v>
      </c>
      <c r="H43" s="46">
        <f>S16</f>
        <v>75</v>
      </c>
      <c r="I43" s="13">
        <f t="shared" si="4"/>
        <v>0.75</v>
      </c>
      <c r="J43" s="100">
        <v>8.18</v>
      </c>
      <c r="K43" s="39">
        <v>8.32</v>
      </c>
      <c r="L43" s="39">
        <v>52.56</v>
      </c>
      <c r="M43" s="39">
        <v>317.83999999999997</v>
      </c>
      <c r="N43" s="89">
        <v>186</v>
      </c>
      <c r="O43" s="21">
        <f t="shared" si="2"/>
        <v>317.84000000000003</v>
      </c>
      <c r="P43" s="138">
        <v>31</v>
      </c>
      <c r="Q43" s="78" t="s">
        <v>173</v>
      </c>
      <c r="R43" s="74" t="s">
        <v>54</v>
      </c>
      <c r="S43" s="74">
        <v>115</v>
      </c>
    </row>
    <row r="44" spans="2:19" ht="15" customHeight="1">
      <c r="B44" s="6"/>
      <c r="C44" s="8"/>
      <c r="D44" s="6"/>
      <c r="E44" s="6"/>
      <c r="F44" s="6"/>
      <c r="G44" s="6"/>
      <c r="H44" s="6"/>
      <c r="I44" s="13"/>
      <c r="J44" s="13"/>
      <c r="K44" s="13"/>
      <c r="L44" s="13"/>
      <c r="M44" s="13"/>
      <c r="N44" s="89"/>
      <c r="O44" s="21"/>
      <c r="P44" s="138">
        <v>32</v>
      </c>
      <c r="Q44" s="78" t="s">
        <v>174</v>
      </c>
      <c r="R44" s="74" t="s">
        <v>54</v>
      </c>
      <c r="S44" s="74">
        <v>60</v>
      </c>
    </row>
    <row r="45" spans="2:19" ht="15" customHeight="1">
      <c r="B45" s="6">
        <v>2</v>
      </c>
      <c r="C45" s="8" t="s">
        <v>146</v>
      </c>
      <c r="D45" s="18">
        <v>180</v>
      </c>
      <c r="E45" s="6" t="s">
        <v>12</v>
      </c>
      <c r="F45" s="6">
        <v>180</v>
      </c>
      <c r="G45" s="6">
        <v>180</v>
      </c>
      <c r="H45" s="6">
        <f>S16</f>
        <v>75</v>
      </c>
      <c r="I45" s="13">
        <f t="shared" si="4"/>
        <v>13.5</v>
      </c>
      <c r="J45" s="13">
        <v>5.5</v>
      </c>
      <c r="K45" s="13">
        <v>4.8899999999999997</v>
      </c>
      <c r="L45" s="13">
        <v>9.1</v>
      </c>
      <c r="M45" s="13">
        <v>102.41</v>
      </c>
      <c r="N45" s="89">
        <v>400</v>
      </c>
      <c r="O45" s="21">
        <f t="shared" si="2"/>
        <v>102.41</v>
      </c>
      <c r="P45" s="138">
        <v>33</v>
      </c>
      <c r="Q45" s="76" t="s">
        <v>175</v>
      </c>
      <c r="R45" s="74" t="s">
        <v>54</v>
      </c>
      <c r="S45" s="74">
        <v>61</v>
      </c>
    </row>
    <row r="46" spans="2:19" ht="15" customHeight="1">
      <c r="B46" s="6"/>
      <c r="C46" s="10"/>
      <c r="D46" s="6"/>
      <c r="E46" s="6" t="s">
        <v>103</v>
      </c>
      <c r="F46" s="6">
        <v>3</v>
      </c>
      <c r="G46" s="6">
        <v>3</v>
      </c>
      <c r="H46" s="3">
        <f>S54</f>
        <v>27</v>
      </c>
      <c r="I46" s="13">
        <f t="shared" si="4"/>
        <v>8.1000000000000003E-2</v>
      </c>
      <c r="J46" s="13"/>
      <c r="K46" s="13"/>
      <c r="L46" s="13"/>
      <c r="M46" s="13"/>
      <c r="N46" s="89"/>
      <c r="O46" s="21"/>
      <c r="P46" s="138">
        <v>34</v>
      </c>
      <c r="Q46" s="76" t="s">
        <v>176</v>
      </c>
      <c r="R46" s="74" t="s">
        <v>54</v>
      </c>
      <c r="S46" s="74">
        <v>59</v>
      </c>
    </row>
    <row r="47" spans="2:19" ht="15" customHeight="1">
      <c r="B47" s="6"/>
      <c r="C47" s="38"/>
      <c r="D47" s="6"/>
      <c r="E47" s="6"/>
      <c r="F47" s="6"/>
      <c r="G47" s="6"/>
      <c r="H47" s="120"/>
      <c r="I47" s="13"/>
      <c r="J47" s="39"/>
      <c r="K47" s="39"/>
      <c r="L47" s="39"/>
      <c r="M47" s="39"/>
      <c r="N47" s="89"/>
      <c r="O47" s="21"/>
      <c r="P47" s="138">
        <v>35</v>
      </c>
      <c r="Q47" s="76" t="s">
        <v>177</v>
      </c>
      <c r="R47" s="74" t="s">
        <v>54</v>
      </c>
      <c r="S47" s="74">
        <v>48</v>
      </c>
    </row>
    <row r="48" spans="2:19" ht="15.75">
      <c r="B48" s="37"/>
      <c r="C48" s="37"/>
      <c r="D48" s="130">
        <f>SUM(D38:D47)</f>
        <v>280</v>
      </c>
      <c r="E48" s="37"/>
      <c r="F48" s="37"/>
      <c r="G48" s="37"/>
      <c r="H48" s="37"/>
      <c r="I48" s="88"/>
      <c r="J48" s="45">
        <f>SUM(J38:J47)</f>
        <v>13.68</v>
      </c>
      <c r="K48" s="45">
        <f t="shared" ref="K48:M48" si="6">SUM(K38:K47)</f>
        <v>13.21</v>
      </c>
      <c r="L48" s="45">
        <f t="shared" si="6"/>
        <v>61.660000000000004</v>
      </c>
      <c r="M48" s="45">
        <f t="shared" si="6"/>
        <v>420.25</v>
      </c>
      <c r="N48" s="89"/>
      <c r="O48" s="21">
        <f t="shared" si="2"/>
        <v>420.25</v>
      </c>
      <c r="P48" s="138">
        <v>36</v>
      </c>
      <c r="Q48" s="76" t="s">
        <v>191</v>
      </c>
      <c r="R48" s="74" t="s">
        <v>54</v>
      </c>
      <c r="S48" s="74">
        <v>48</v>
      </c>
    </row>
    <row r="49" spans="2:19" ht="15" customHeight="1">
      <c r="B49" s="6"/>
      <c r="C49" s="174" t="s">
        <v>147</v>
      </c>
      <c r="D49" s="174"/>
      <c r="E49" s="174"/>
      <c r="F49" s="174"/>
      <c r="G49" s="174"/>
      <c r="H49" s="174"/>
      <c r="I49" s="94"/>
      <c r="J49" s="45">
        <f>J14+J36+J48</f>
        <v>54.83</v>
      </c>
      <c r="K49" s="45">
        <f>K14+K36+K48</f>
        <v>61.15</v>
      </c>
      <c r="L49" s="45">
        <f>L14+L36+L48</f>
        <v>247.55</v>
      </c>
      <c r="M49" s="45">
        <f>M14+M36+M48</f>
        <v>1759.87</v>
      </c>
      <c r="N49" s="89"/>
      <c r="O49" s="21">
        <f t="shared" si="2"/>
        <v>1759.87</v>
      </c>
      <c r="P49" s="138">
        <v>37</v>
      </c>
      <c r="Q49" s="76" t="s">
        <v>178</v>
      </c>
      <c r="R49" s="74" t="s">
        <v>54</v>
      </c>
      <c r="S49" s="74">
        <v>79</v>
      </c>
    </row>
    <row r="50" spans="2:19" ht="15" customHeight="1">
      <c r="B50" s="18"/>
      <c r="C50" s="90"/>
      <c r="D50" s="90"/>
      <c r="E50" s="90"/>
      <c r="F50" s="90"/>
      <c r="G50" s="90"/>
      <c r="H50" s="90"/>
      <c r="I50" s="91">
        <f>SUM(I6:I49)</f>
        <v>103.36050000000002</v>
      </c>
      <c r="J50" s="14"/>
      <c r="K50" s="14"/>
      <c r="L50" s="14"/>
      <c r="M50" s="14"/>
      <c r="N50" s="89"/>
      <c r="O50" s="21"/>
      <c r="P50" s="138">
        <v>38</v>
      </c>
      <c r="Q50" s="76" t="s">
        <v>164</v>
      </c>
      <c r="R50" s="74" t="s">
        <v>54</v>
      </c>
      <c r="S50" s="74">
        <v>84</v>
      </c>
    </row>
    <row r="51" spans="2:19" ht="15" customHeight="1">
      <c r="B51" s="19"/>
      <c r="C51" s="164"/>
      <c r="D51" s="17"/>
      <c r="E51" s="17"/>
      <c r="F51" s="19"/>
      <c r="G51" s="19"/>
      <c r="H51" s="19"/>
      <c r="I51" s="24"/>
      <c r="J51" s="21"/>
      <c r="K51" s="21"/>
      <c r="L51" s="21"/>
      <c r="M51" s="21"/>
      <c r="N51" s="68"/>
      <c r="O51" s="21"/>
      <c r="P51" s="138">
        <v>39</v>
      </c>
      <c r="Q51" s="76" t="s">
        <v>66</v>
      </c>
      <c r="R51" s="74" t="s">
        <v>54</v>
      </c>
      <c r="S51" s="74">
        <v>46</v>
      </c>
    </row>
    <row r="52" spans="2:19" ht="15" customHeight="1">
      <c r="B52" s="19"/>
      <c r="C52" s="156"/>
      <c r="D52" s="17"/>
      <c r="E52" s="17"/>
      <c r="F52" s="19"/>
      <c r="G52" s="19"/>
      <c r="H52" s="19"/>
      <c r="I52" s="34"/>
      <c r="J52" s="21"/>
      <c r="K52" s="21"/>
      <c r="L52" s="21"/>
      <c r="M52" s="21"/>
      <c r="N52" s="68"/>
      <c r="O52" s="21"/>
      <c r="P52" s="138">
        <v>40</v>
      </c>
      <c r="Q52" s="76" t="s">
        <v>67</v>
      </c>
      <c r="R52" s="74" t="s">
        <v>54</v>
      </c>
      <c r="S52" s="74">
        <v>46</v>
      </c>
    </row>
    <row r="53" spans="2:19" ht="15" customHeight="1">
      <c r="B53" s="23"/>
      <c r="C53" s="156"/>
      <c r="D53" s="17"/>
      <c r="E53" s="17"/>
      <c r="F53" s="19"/>
      <c r="G53" s="19"/>
      <c r="H53" s="19"/>
      <c r="I53" s="24"/>
      <c r="J53" s="24"/>
      <c r="K53" s="24"/>
      <c r="L53" s="24"/>
      <c r="M53" s="24"/>
      <c r="N53" s="68"/>
      <c r="O53" s="21"/>
      <c r="P53" s="138">
        <v>41</v>
      </c>
      <c r="Q53" s="76" t="s">
        <v>68</v>
      </c>
      <c r="R53" s="74" t="s">
        <v>54</v>
      </c>
      <c r="S53" s="74">
        <v>365</v>
      </c>
    </row>
    <row r="54" spans="2:19" ht="15" customHeight="1">
      <c r="B54" s="23"/>
      <c r="C54" s="156"/>
      <c r="D54" s="19"/>
      <c r="E54" s="19"/>
      <c r="F54" s="19"/>
      <c r="G54" s="19"/>
      <c r="H54" s="19"/>
      <c r="I54" s="24"/>
      <c r="J54" s="24"/>
      <c r="K54" s="24"/>
      <c r="L54" s="24"/>
      <c r="M54" s="24"/>
      <c r="N54" s="68"/>
      <c r="O54" s="21"/>
      <c r="P54" s="138">
        <v>42</v>
      </c>
      <c r="Q54" s="76" t="s">
        <v>125</v>
      </c>
      <c r="R54" s="74" t="s">
        <v>54</v>
      </c>
      <c r="S54" s="74">
        <v>27</v>
      </c>
    </row>
    <row r="55" spans="2:19" s="48" customFormat="1" ht="15" customHeight="1">
      <c r="B55" s="2"/>
      <c r="C55" s="31" t="s">
        <v>41</v>
      </c>
      <c r="D55" s="2"/>
      <c r="E55" s="2"/>
      <c r="F55" s="1"/>
      <c r="G55" s="1"/>
      <c r="H55" s="1"/>
      <c r="N55" s="69"/>
      <c r="O55" s="21"/>
      <c r="P55" s="138"/>
      <c r="Q55" s="76"/>
      <c r="R55" s="79"/>
      <c r="S55" s="79"/>
    </row>
    <row r="56" spans="2:19" s="48" customFormat="1" ht="32.25" customHeight="1">
      <c r="B56" s="168" t="s">
        <v>3</v>
      </c>
      <c r="C56" s="6"/>
      <c r="D56" s="51" t="s">
        <v>4</v>
      </c>
      <c r="E56" s="168" t="s">
        <v>30</v>
      </c>
      <c r="F56" s="52" t="s">
        <v>15</v>
      </c>
      <c r="G56" s="52" t="s">
        <v>31</v>
      </c>
      <c r="H56" s="52" t="s">
        <v>32</v>
      </c>
      <c r="I56" s="52" t="s">
        <v>33</v>
      </c>
      <c r="J56" s="175" t="s">
        <v>73</v>
      </c>
      <c r="K56" s="175" t="s">
        <v>74</v>
      </c>
      <c r="L56" s="175" t="s">
        <v>75</v>
      </c>
      <c r="M56" s="179" t="s">
        <v>76</v>
      </c>
      <c r="N56" s="183" t="s">
        <v>106</v>
      </c>
      <c r="O56" s="21"/>
      <c r="P56" s="138">
        <v>43</v>
      </c>
      <c r="Q56" s="76" t="s">
        <v>126</v>
      </c>
      <c r="R56" s="79" t="s">
        <v>54</v>
      </c>
      <c r="S56" s="79">
        <v>480</v>
      </c>
    </row>
    <row r="57" spans="2:19" s="48" customFormat="1" ht="15" customHeight="1">
      <c r="B57" s="177"/>
      <c r="C57" s="29" t="s">
        <v>0</v>
      </c>
      <c r="D57" s="3" t="s">
        <v>34</v>
      </c>
      <c r="E57" s="178"/>
      <c r="F57" s="6" t="s">
        <v>34</v>
      </c>
      <c r="G57" s="6" t="s">
        <v>34</v>
      </c>
      <c r="H57" s="6" t="s">
        <v>35</v>
      </c>
      <c r="I57" s="6" t="s">
        <v>36</v>
      </c>
      <c r="J57" s="176"/>
      <c r="K57" s="176"/>
      <c r="L57" s="176"/>
      <c r="M57" s="180"/>
      <c r="N57" s="184"/>
      <c r="O57" s="21"/>
      <c r="P57" s="138">
        <v>44</v>
      </c>
      <c r="Q57" s="76" t="s">
        <v>127</v>
      </c>
      <c r="R57" s="79" t="s">
        <v>54</v>
      </c>
      <c r="S57" s="79">
        <v>418</v>
      </c>
    </row>
    <row r="58" spans="2:19" ht="15" customHeight="1">
      <c r="B58" s="6">
        <v>1</v>
      </c>
      <c r="C58" s="8" t="s">
        <v>97</v>
      </c>
      <c r="D58" s="6">
        <v>200</v>
      </c>
      <c r="E58" s="6" t="s">
        <v>12</v>
      </c>
      <c r="F58" s="6">
        <v>150</v>
      </c>
      <c r="G58" s="6">
        <v>150</v>
      </c>
      <c r="H58" s="6">
        <f>S16</f>
        <v>75</v>
      </c>
      <c r="I58" s="13">
        <f t="shared" ref="I58:I62" si="7">H58*F58/1000</f>
        <v>11.25</v>
      </c>
      <c r="J58" s="39"/>
      <c r="K58" s="39"/>
      <c r="L58" s="39"/>
      <c r="M58" s="39"/>
      <c r="N58" s="89"/>
      <c r="O58" s="21"/>
      <c r="P58" s="138">
        <v>45</v>
      </c>
      <c r="Q58" s="76" t="s">
        <v>69</v>
      </c>
      <c r="R58" s="74" t="s">
        <v>54</v>
      </c>
      <c r="S58" s="74">
        <v>430</v>
      </c>
    </row>
    <row r="59" spans="2:19" ht="15" customHeight="1">
      <c r="B59" s="6"/>
      <c r="C59" s="8"/>
      <c r="D59" s="6"/>
      <c r="E59" s="6" t="s">
        <v>98</v>
      </c>
      <c r="F59" s="6">
        <v>23</v>
      </c>
      <c r="G59" s="6">
        <v>23</v>
      </c>
      <c r="H59" s="6">
        <f>S42</f>
        <v>61</v>
      </c>
      <c r="I59" s="13">
        <f t="shared" si="7"/>
        <v>1.403</v>
      </c>
      <c r="J59" s="39"/>
      <c r="K59" s="39"/>
      <c r="L59" s="39"/>
      <c r="M59" s="39"/>
      <c r="N59" s="89"/>
      <c r="O59" s="21"/>
      <c r="P59" s="138"/>
      <c r="Q59" s="76"/>
      <c r="R59" s="74"/>
      <c r="S59" s="74"/>
    </row>
    <row r="60" spans="2:19" ht="15" customHeight="1">
      <c r="B60" s="6"/>
      <c r="C60" s="8"/>
      <c r="D60" s="6"/>
      <c r="E60" s="6" t="s">
        <v>2</v>
      </c>
      <c r="F60" s="6">
        <v>4</v>
      </c>
      <c r="G60" s="6">
        <v>4</v>
      </c>
      <c r="H60" s="18">
        <f>S50</f>
        <v>84</v>
      </c>
      <c r="I60" s="13">
        <f t="shared" si="7"/>
        <v>0.33600000000000002</v>
      </c>
      <c r="J60" s="39"/>
      <c r="K60" s="39"/>
      <c r="L60" s="39"/>
      <c r="M60" s="39"/>
      <c r="N60" s="89"/>
      <c r="O60" s="21"/>
      <c r="P60" s="138">
        <v>47</v>
      </c>
      <c r="Q60" s="80" t="s">
        <v>99</v>
      </c>
      <c r="R60" s="74" t="s">
        <v>54</v>
      </c>
      <c r="S60" s="74">
        <v>777</v>
      </c>
    </row>
    <row r="61" spans="2:19" ht="15" customHeight="1">
      <c r="B61" s="6"/>
      <c r="C61" s="8"/>
      <c r="D61" s="6"/>
      <c r="E61" s="6" t="s">
        <v>29</v>
      </c>
      <c r="F61" s="6">
        <v>5</v>
      </c>
      <c r="G61" s="6">
        <v>5</v>
      </c>
      <c r="H61" s="18">
        <f>S17</f>
        <v>567</v>
      </c>
      <c r="I61" s="13">
        <f t="shared" si="7"/>
        <v>2.835</v>
      </c>
      <c r="J61" s="39">
        <v>6.39</v>
      </c>
      <c r="K61" s="39">
        <v>8.5299999999999994</v>
      </c>
      <c r="L61" s="39">
        <v>25.15</v>
      </c>
      <c r="M61" s="39">
        <v>202.93</v>
      </c>
      <c r="N61" s="89">
        <v>411</v>
      </c>
      <c r="O61" s="21">
        <f t="shared" si="2"/>
        <v>202.93</v>
      </c>
      <c r="P61" s="138">
        <v>48</v>
      </c>
      <c r="Q61" s="76" t="s">
        <v>9</v>
      </c>
      <c r="R61" s="74" t="s">
        <v>54</v>
      </c>
      <c r="S61" s="79">
        <v>52</v>
      </c>
    </row>
    <row r="62" spans="2:19" s="48" customFormat="1" ht="15" customHeight="1">
      <c r="B62" s="18"/>
      <c r="C62" s="59"/>
      <c r="D62" s="58"/>
      <c r="E62" s="58"/>
      <c r="F62" s="58"/>
      <c r="G62" s="58"/>
      <c r="H62" s="58"/>
      <c r="I62" s="13">
        <f t="shared" si="7"/>
        <v>0</v>
      </c>
      <c r="J62" s="159"/>
      <c r="K62" s="159"/>
      <c r="L62" s="160"/>
      <c r="M62" s="14"/>
      <c r="N62" s="89"/>
      <c r="O62" s="24"/>
      <c r="P62" s="150">
        <v>49</v>
      </c>
      <c r="Q62" s="78" t="s">
        <v>72</v>
      </c>
      <c r="R62" s="79" t="s">
        <v>54</v>
      </c>
      <c r="S62" s="79">
        <v>54</v>
      </c>
    </row>
    <row r="63" spans="2:19" ht="15" customHeight="1">
      <c r="B63" s="6">
        <v>2</v>
      </c>
      <c r="C63" s="8" t="s">
        <v>9</v>
      </c>
      <c r="D63" s="6">
        <v>30</v>
      </c>
      <c r="E63" s="3" t="s">
        <v>22</v>
      </c>
      <c r="F63" s="18">
        <v>30</v>
      </c>
      <c r="G63" s="6">
        <v>30</v>
      </c>
      <c r="H63" s="18">
        <f>S61</f>
        <v>52</v>
      </c>
      <c r="I63" s="13">
        <f>H63*F63/1000</f>
        <v>1.56</v>
      </c>
      <c r="J63" s="13">
        <v>2.31</v>
      </c>
      <c r="K63" s="13">
        <v>0.72</v>
      </c>
      <c r="L63" s="13">
        <v>16.02</v>
      </c>
      <c r="M63" s="13">
        <v>79.8</v>
      </c>
      <c r="N63" s="89"/>
      <c r="O63" s="21">
        <f t="shared" si="2"/>
        <v>79.8</v>
      </c>
      <c r="P63" s="138"/>
      <c r="Q63" s="76"/>
      <c r="R63" s="74"/>
      <c r="S63" s="74"/>
    </row>
    <row r="64" spans="2:19" ht="15" customHeight="1">
      <c r="B64" s="6">
        <v>3</v>
      </c>
      <c r="C64" s="8" t="s">
        <v>200</v>
      </c>
      <c r="D64" s="6">
        <v>180</v>
      </c>
      <c r="E64" s="6" t="s">
        <v>77</v>
      </c>
      <c r="F64" s="6">
        <v>0.9</v>
      </c>
      <c r="G64" s="6">
        <v>0.9</v>
      </c>
      <c r="H64" s="6">
        <f>S58</f>
        <v>430</v>
      </c>
      <c r="I64" s="13">
        <f>F64*H64/1000</f>
        <v>0.38700000000000001</v>
      </c>
      <c r="J64" s="39"/>
      <c r="K64" s="39"/>
      <c r="L64" s="39"/>
      <c r="M64" s="39"/>
      <c r="N64" s="89"/>
      <c r="O64" s="21"/>
      <c r="P64" s="138">
        <v>51</v>
      </c>
      <c r="Q64" s="76" t="s">
        <v>192</v>
      </c>
      <c r="R64" s="74" t="s">
        <v>54</v>
      </c>
      <c r="S64" s="74">
        <v>238</v>
      </c>
    </row>
    <row r="65" spans="2:20" ht="15" customHeight="1">
      <c r="B65" s="6"/>
      <c r="C65" s="8"/>
      <c r="D65" s="6"/>
      <c r="E65" s="6" t="s">
        <v>2</v>
      </c>
      <c r="F65" s="6">
        <v>10</v>
      </c>
      <c r="G65" s="6">
        <v>10</v>
      </c>
      <c r="H65" s="6">
        <f>S50</f>
        <v>84</v>
      </c>
      <c r="I65" s="13">
        <f>F65*H65/1000</f>
        <v>0.84</v>
      </c>
      <c r="J65" s="39"/>
      <c r="K65" s="39"/>
      <c r="L65" s="39"/>
      <c r="M65" s="39"/>
      <c r="N65" s="89"/>
      <c r="O65" s="21"/>
      <c r="P65" s="138">
        <v>52</v>
      </c>
      <c r="Q65" s="76" t="s">
        <v>179</v>
      </c>
      <c r="R65" s="74" t="s">
        <v>54</v>
      </c>
      <c r="S65" s="79">
        <v>163</v>
      </c>
      <c r="T65" s="158"/>
    </row>
    <row r="66" spans="2:20" ht="15" customHeight="1">
      <c r="B66" s="7"/>
      <c r="C66" s="8"/>
      <c r="D66" s="6"/>
      <c r="E66" s="6" t="s">
        <v>199</v>
      </c>
      <c r="F66" s="6">
        <v>7</v>
      </c>
      <c r="G66" s="6">
        <v>6</v>
      </c>
      <c r="H66" s="6">
        <f>S64</f>
        <v>238</v>
      </c>
      <c r="I66" s="13">
        <f>F66*H66/1000</f>
        <v>1.6659999999999999</v>
      </c>
      <c r="J66" s="18">
        <v>8.1199999999999992</v>
      </c>
      <c r="K66" s="18">
        <v>2.0499999999999998</v>
      </c>
      <c r="L66" s="18">
        <v>13.88</v>
      </c>
      <c r="M66" s="18">
        <v>106.45</v>
      </c>
      <c r="N66" s="89">
        <v>377</v>
      </c>
      <c r="O66" s="21">
        <f t="shared" si="2"/>
        <v>106.45</v>
      </c>
      <c r="P66" s="138"/>
      <c r="Q66" s="76"/>
      <c r="R66" s="74"/>
      <c r="S66" s="79"/>
    </row>
    <row r="67" spans="2:20" ht="15" customHeight="1">
      <c r="B67" s="18">
        <v>5</v>
      </c>
      <c r="C67" s="56" t="s">
        <v>214</v>
      </c>
      <c r="D67" s="18">
        <v>50</v>
      </c>
      <c r="E67" s="18" t="s">
        <v>79</v>
      </c>
      <c r="F67" s="18">
        <v>50</v>
      </c>
      <c r="G67" s="18"/>
      <c r="H67" s="18">
        <f>S31</f>
        <v>110</v>
      </c>
      <c r="I67" s="13">
        <f>F67*H67/1000</f>
        <v>5.5</v>
      </c>
      <c r="J67" s="109">
        <v>0.2</v>
      </c>
      <c r="K67" s="109">
        <v>0.2</v>
      </c>
      <c r="L67" s="109">
        <v>4.9000000000000004</v>
      </c>
      <c r="M67" s="14">
        <v>22.2</v>
      </c>
      <c r="N67" s="89"/>
      <c r="O67" s="21">
        <f t="shared" si="2"/>
        <v>22.200000000000003</v>
      </c>
      <c r="P67" s="138"/>
      <c r="Q67" s="76"/>
      <c r="R67" s="74"/>
      <c r="S67" s="79"/>
    </row>
    <row r="68" spans="2:20" ht="15" customHeight="1">
      <c r="B68" s="7"/>
      <c r="C68" s="29"/>
      <c r="D68" s="131">
        <f>SUM(D58:D67)</f>
        <v>460</v>
      </c>
      <c r="E68" s="44"/>
      <c r="F68" s="44"/>
      <c r="G68" s="44"/>
      <c r="H68" s="44"/>
      <c r="I68" s="44"/>
      <c r="J68" s="45">
        <f>SUM(J58:J67)</f>
        <v>17.02</v>
      </c>
      <c r="K68" s="45">
        <f t="shared" ref="K68:M68" si="8">SUM(K58:K67)</f>
        <v>11.5</v>
      </c>
      <c r="L68" s="45">
        <f t="shared" si="8"/>
        <v>59.95</v>
      </c>
      <c r="M68" s="45">
        <f t="shared" si="8"/>
        <v>411.38</v>
      </c>
      <c r="N68" s="89"/>
      <c r="O68" s="21">
        <f t="shared" si="2"/>
        <v>411.38</v>
      </c>
      <c r="P68" s="138"/>
      <c r="Q68" s="73"/>
      <c r="R68" s="74"/>
      <c r="S68" s="161"/>
    </row>
    <row r="69" spans="2:20" ht="15" customHeight="1">
      <c r="B69" s="7"/>
      <c r="C69" s="108"/>
      <c r="D69" s="3"/>
      <c r="E69" s="3"/>
      <c r="F69" s="3"/>
      <c r="G69" s="3"/>
      <c r="H69" s="3"/>
      <c r="I69" s="13"/>
      <c r="J69" s="98"/>
      <c r="K69" s="98"/>
      <c r="L69" s="98"/>
      <c r="M69" s="14"/>
      <c r="N69" s="89"/>
      <c r="O69" s="21"/>
      <c r="P69" s="138"/>
      <c r="Q69" s="76"/>
      <c r="R69" s="74"/>
      <c r="S69" s="79"/>
    </row>
    <row r="70" spans="2:20" s="48" customFormat="1" ht="15" customHeight="1">
      <c r="B70" s="147"/>
      <c r="C70" s="149" t="s">
        <v>5</v>
      </c>
      <c r="D70" s="18"/>
      <c r="E70" s="58"/>
      <c r="F70" s="18"/>
      <c r="G70" s="18"/>
      <c r="H70" s="18"/>
      <c r="I70" s="14"/>
      <c r="J70" s="14"/>
      <c r="K70" s="14"/>
      <c r="L70" s="14"/>
      <c r="M70" s="14"/>
      <c r="N70" s="89"/>
      <c r="O70" s="24"/>
      <c r="P70" s="150">
        <v>53</v>
      </c>
      <c r="Q70" s="78" t="s">
        <v>163</v>
      </c>
      <c r="R70" s="79" t="s">
        <v>54</v>
      </c>
      <c r="S70" s="79">
        <v>170</v>
      </c>
    </row>
    <row r="71" spans="2:20" ht="15" customHeight="1">
      <c r="B71" s="7">
        <v>1</v>
      </c>
      <c r="C71" s="8" t="s">
        <v>102</v>
      </c>
      <c r="D71" s="6" t="s">
        <v>166</v>
      </c>
      <c r="E71" s="6" t="s">
        <v>18</v>
      </c>
      <c r="F71" s="6">
        <v>40</v>
      </c>
      <c r="G71" s="6">
        <v>32</v>
      </c>
      <c r="H71" s="6">
        <f>S26</f>
        <v>52</v>
      </c>
      <c r="I71" s="13">
        <f t="shared" ref="I71:I78" si="9">H71*F71/1000</f>
        <v>2.08</v>
      </c>
      <c r="J71" s="39"/>
      <c r="K71" s="39"/>
      <c r="L71" s="39"/>
      <c r="M71" s="39"/>
      <c r="N71" s="89"/>
      <c r="O71" s="21"/>
      <c r="P71" s="139"/>
      <c r="Q71" s="81"/>
      <c r="R71" s="82"/>
      <c r="S71" s="82"/>
    </row>
    <row r="72" spans="2:20" ht="15" customHeight="1">
      <c r="B72" s="7"/>
      <c r="C72" s="8" t="s">
        <v>90</v>
      </c>
      <c r="D72" s="6"/>
      <c r="E72" s="6" t="s">
        <v>20</v>
      </c>
      <c r="F72" s="6">
        <v>20</v>
      </c>
      <c r="G72" s="6">
        <v>16</v>
      </c>
      <c r="H72" s="6">
        <f>S23</f>
        <v>47</v>
      </c>
      <c r="I72" s="13">
        <f t="shared" si="9"/>
        <v>0.94</v>
      </c>
      <c r="J72" s="39"/>
      <c r="K72" s="39"/>
      <c r="L72" s="39"/>
      <c r="M72" s="39"/>
      <c r="N72" s="89"/>
      <c r="O72" s="21"/>
      <c r="P72" s="139"/>
      <c r="Q72" s="83"/>
      <c r="R72" s="82"/>
      <c r="S72" s="82"/>
    </row>
    <row r="73" spans="2:20" ht="15" customHeight="1">
      <c r="B73" s="7"/>
      <c r="C73" s="8"/>
      <c r="D73" s="6"/>
      <c r="E73" s="6" t="s">
        <v>7</v>
      </c>
      <c r="F73" s="6">
        <v>31</v>
      </c>
      <c r="G73" s="6">
        <v>19</v>
      </c>
      <c r="H73" s="6">
        <f>S22</f>
        <v>60</v>
      </c>
      <c r="I73" s="13">
        <f t="shared" si="9"/>
        <v>1.86</v>
      </c>
      <c r="J73" s="39"/>
      <c r="K73" s="39"/>
      <c r="L73" s="39"/>
      <c r="M73" s="39"/>
      <c r="N73" s="89"/>
      <c r="O73" s="21"/>
      <c r="P73" s="139"/>
      <c r="Q73" s="81"/>
      <c r="R73" s="82"/>
      <c r="S73" s="82"/>
    </row>
    <row r="74" spans="2:20" ht="15" customHeight="1">
      <c r="B74" s="7"/>
      <c r="C74" s="8"/>
      <c r="D74" s="6"/>
      <c r="E74" s="6" t="s">
        <v>8</v>
      </c>
      <c r="F74" s="6">
        <v>10</v>
      </c>
      <c r="G74" s="6">
        <v>7</v>
      </c>
      <c r="H74" s="6">
        <f>S25</f>
        <v>60</v>
      </c>
      <c r="I74" s="13">
        <f t="shared" si="9"/>
        <v>0.6</v>
      </c>
      <c r="J74" s="39"/>
      <c r="K74" s="39"/>
      <c r="L74" s="39"/>
      <c r="M74" s="39"/>
      <c r="N74" s="89"/>
      <c r="O74" s="21"/>
      <c r="P74" s="139"/>
      <c r="Q74" s="81"/>
      <c r="R74" s="82"/>
      <c r="S74" s="82"/>
    </row>
    <row r="75" spans="2:20" ht="15" customHeight="1">
      <c r="B75" s="7"/>
      <c r="C75" s="8"/>
      <c r="D75" s="6"/>
      <c r="E75" s="6" t="s">
        <v>6</v>
      </c>
      <c r="F75" s="6">
        <v>10</v>
      </c>
      <c r="G75" s="6">
        <v>8</v>
      </c>
      <c r="H75" s="6">
        <f>S24</f>
        <v>50</v>
      </c>
      <c r="I75" s="13">
        <f t="shared" si="9"/>
        <v>0.5</v>
      </c>
      <c r="J75" s="39"/>
      <c r="K75" s="39"/>
      <c r="L75" s="39"/>
      <c r="M75" s="39"/>
      <c r="N75" s="89"/>
      <c r="O75" s="21"/>
      <c r="P75" s="139"/>
      <c r="Q75" s="84"/>
      <c r="R75" s="82"/>
      <c r="S75" s="82"/>
    </row>
    <row r="76" spans="2:20" ht="15" customHeight="1">
      <c r="B76" s="7"/>
      <c r="C76" s="8"/>
      <c r="D76" s="6"/>
      <c r="E76" s="6" t="s">
        <v>21</v>
      </c>
      <c r="F76" s="6">
        <v>2</v>
      </c>
      <c r="G76" s="6">
        <v>2</v>
      </c>
      <c r="H76" s="6">
        <f>S30</f>
        <v>145</v>
      </c>
      <c r="I76" s="13">
        <f t="shared" si="9"/>
        <v>0.28999999999999998</v>
      </c>
      <c r="J76" s="39"/>
      <c r="K76" s="39"/>
      <c r="L76" s="39"/>
      <c r="M76" s="39"/>
      <c r="N76" s="89"/>
      <c r="O76" s="21"/>
      <c r="P76" s="139"/>
      <c r="Q76" s="61"/>
      <c r="R76" s="82"/>
      <c r="S76" s="63"/>
    </row>
    <row r="77" spans="2:20" ht="15" customHeight="1">
      <c r="B77" s="7"/>
      <c r="C77" s="8"/>
      <c r="D77" s="6"/>
      <c r="E77" s="6" t="s">
        <v>89</v>
      </c>
      <c r="F77" s="6">
        <v>4</v>
      </c>
      <c r="G77" s="6">
        <v>4</v>
      </c>
      <c r="H77" s="6">
        <f>S37</f>
        <v>155</v>
      </c>
      <c r="I77" s="13">
        <f t="shared" si="9"/>
        <v>0.62</v>
      </c>
      <c r="J77" s="98">
        <v>1.46</v>
      </c>
      <c r="K77" s="98">
        <v>4.13</v>
      </c>
      <c r="L77" s="109">
        <v>8.1300000000000008</v>
      </c>
      <c r="M77" s="39">
        <v>75.53</v>
      </c>
      <c r="N77" s="89">
        <v>176</v>
      </c>
      <c r="O77" s="21">
        <f t="shared" ref="O77:O122" si="10">(J77+L77)*4+K77*9</f>
        <v>75.53</v>
      </c>
      <c r="P77" s="139"/>
      <c r="Q77" s="61"/>
      <c r="R77" s="82"/>
      <c r="S77" s="63"/>
    </row>
    <row r="78" spans="2:20" ht="15" customHeight="1">
      <c r="B78" s="7"/>
      <c r="C78" s="8"/>
      <c r="D78" s="6"/>
      <c r="E78" s="6" t="s">
        <v>10</v>
      </c>
      <c r="F78" s="6">
        <v>10</v>
      </c>
      <c r="G78" s="6">
        <v>10</v>
      </c>
      <c r="H78" s="6">
        <f>S18</f>
        <v>200</v>
      </c>
      <c r="I78" s="13">
        <f t="shared" si="9"/>
        <v>2</v>
      </c>
      <c r="J78" s="98">
        <v>0.21</v>
      </c>
      <c r="K78" s="98">
        <v>2.82</v>
      </c>
      <c r="L78" s="98">
        <v>0.31</v>
      </c>
      <c r="M78" s="39">
        <v>27.46</v>
      </c>
      <c r="N78" s="89"/>
      <c r="O78" s="21">
        <f t="shared" si="10"/>
        <v>27.46</v>
      </c>
      <c r="P78" s="139"/>
      <c r="Q78" s="61"/>
      <c r="R78" s="82"/>
      <c r="S78" s="63"/>
    </row>
    <row r="79" spans="2:20" ht="15" customHeight="1">
      <c r="B79" s="6">
        <v>2</v>
      </c>
      <c r="C79" s="8" t="s">
        <v>206</v>
      </c>
      <c r="D79" s="18">
        <v>70</v>
      </c>
      <c r="E79" s="6" t="s">
        <v>19</v>
      </c>
      <c r="F79" s="18">
        <v>55</v>
      </c>
      <c r="G79" s="6">
        <v>55</v>
      </c>
      <c r="H79" s="6">
        <f>S13</f>
        <v>643</v>
      </c>
      <c r="I79" s="13">
        <f t="shared" ref="I79:I87" si="11">F79*H79/1000</f>
        <v>35.365000000000002</v>
      </c>
      <c r="J79" s="39"/>
      <c r="K79" s="39"/>
      <c r="L79" s="39"/>
      <c r="M79" s="39"/>
      <c r="N79" s="89"/>
      <c r="O79" s="21"/>
      <c r="P79" s="139"/>
      <c r="Q79" s="61"/>
      <c r="R79" s="62"/>
      <c r="S79" s="63"/>
    </row>
    <row r="80" spans="2:20" ht="15" customHeight="1">
      <c r="B80" s="6"/>
      <c r="C80" s="8"/>
      <c r="D80" s="6"/>
      <c r="E80" s="6" t="s">
        <v>22</v>
      </c>
      <c r="F80" s="6">
        <v>13</v>
      </c>
      <c r="G80" s="6">
        <v>13</v>
      </c>
      <c r="H80" s="6">
        <f>S61</f>
        <v>52</v>
      </c>
      <c r="I80" s="13">
        <f t="shared" si="11"/>
        <v>0.67600000000000005</v>
      </c>
      <c r="J80" s="39"/>
      <c r="K80" s="39"/>
      <c r="L80" s="39"/>
      <c r="M80" s="39"/>
      <c r="N80" s="89"/>
      <c r="O80" s="21"/>
      <c r="P80" s="139"/>
    </row>
    <row r="81" spans="2:16" ht="15" customHeight="1">
      <c r="B81" s="6"/>
      <c r="C81" s="8"/>
      <c r="D81" s="6"/>
      <c r="E81" s="6" t="s">
        <v>158</v>
      </c>
      <c r="F81" s="6">
        <v>13</v>
      </c>
      <c r="G81" s="6">
        <v>13</v>
      </c>
      <c r="H81" s="6">
        <f>S61</f>
        <v>52</v>
      </c>
      <c r="I81" s="13">
        <f t="shared" si="11"/>
        <v>0.67600000000000005</v>
      </c>
      <c r="J81" s="39"/>
      <c r="K81" s="39"/>
      <c r="L81" s="39"/>
      <c r="M81" s="39"/>
      <c r="N81" s="89"/>
      <c r="O81" s="21"/>
      <c r="P81" s="139"/>
    </row>
    <row r="82" spans="2:16" ht="15" customHeight="1">
      <c r="B82" s="6"/>
      <c r="C82" s="8"/>
      <c r="D82" s="6"/>
      <c r="E82" s="6" t="s">
        <v>13</v>
      </c>
      <c r="F82" s="6">
        <v>0.09</v>
      </c>
      <c r="G82" s="6">
        <v>0.09</v>
      </c>
      <c r="H82" s="13">
        <f>S12</f>
        <v>13.83</v>
      </c>
      <c r="I82" s="13">
        <f>F82*H82</f>
        <v>1.2446999999999999</v>
      </c>
      <c r="J82" s="39"/>
      <c r="K82" s="39"/>
      <c r="L82" s="39"/>
      <c r="M82" s="39"/>
      <c r="N82" s="89"/>
      <c r="O82" s="21"/>
      <c r="P82" s="139"/>
    </row>
    <row r="83" spans="2:16" ht="15" customHeight="1">
      <c r="B83" s="6"/>
      <c r="C83" s="8"/>
      <c r="D83" s="6"/>
      <c r="E83" s="6" t="s">
        <v>6</v>
      </c>
      <c r="F83" s="6">
        <v>8</v>
      </c>
      <c r="G83" s="6">
        <v>7</v>
      </c>
      <c r="H83" s="6">
        <f>S24</f>
        <v>50</v>
      </c>
      <c r="I83" s="13">
        <f t="shared" si="11"/>
        <v>0.4</v>
      </c>
      <c r="J83" s="39"/>
      <c r="K83" s="39"/>
      <c r="L83" s="39"/>
      <c r="M83" s="39"/>
      <c r="N83" s="89"/>
      <c r="O83" s="21"/>
      <c r="P83" s="139"/>
    </row>
    <row r="84" spans="2:16" ht="15" customHeight="1">
      <c r="B84" s="6"/>
      <c r="C84" s="8"/>
      <c r="D84" s="6"/>
      <c r="E84" s="18" t="s">
        <v>89</v>
      </c>
      <c r="F84" s="18">
        <v>5</v>
      </c>
      <c r="G84" s="18">
        <v>5</v>
      </c>
      <c r="H84" s="46">
        <f>S37</f>
        <v>155</v>
      </c>
      <c r="I84" s="13">
        <f t="shared" si="11"/>
        <v>0.77500000000000002</v>
      </c>
      <c r="J84" s="39">
        <v>10.87</v>
      </c>
      <c r="K84" s="39">
        <v>8.25</v>
      </c>
      <c r="L84" s="39">
        <v>11.25</v>
      </c>
      <c r="M84" s="39">
        <v>162.72999999999999</v>
      </c>
      <c r="N84" s="89">
        <v>658</v>
      </c>
      <c r="O84" s="21">
        <f t="shared" si="10"/>
        <v>162.72999999999999</v>
      </c>
      <c r="P84" s="139"/>
    </row>
    <row r="85" spans="2:16" ht="15" customHeight="1">
      <c r="B85" s="7"/>
      <c r="C85" s="8"/>
      <c r="D85" s="6"/>
      <c r="E85" s="18" t="s">
        <v>29</v>
      </c>
      <c r="F85" s="18">
        <v>5</v>
      </c>
      <c r="G85" s="18">
        <v>5</v>
      </c>
      <c r="H85" s="46">
        <f>S17</f>
        <v>567</v>
      </c>
      <c r="I85" s="13">
        <f t="shared" si="11"/>
        <v>2.835</v>
      </c>
      <c r="J85" s="39">
        <v>0.02</v>
      </c>
      <c r="K85" s="39">
        <v>3.93</v>
      </c>
      <c r="L85" s="39">
        <v>0.03</v>
      </c>
      <c r="M85" s="39">
        <v>35.57</v>
      </c>
      <c r="N85" s="89"/>
      <c r="O85" s="21">
        <f t="shared" si="10"/>
        <v>35.570000000000007</v>
      </c>
      <c r="P85" s="139"/>
    </row>
    <row r="86" spans="2:16" s="48" customFormat="1" ht="15" customHeight="1">
      <c r="B86" s="147">
        <v>3</v>
      </c>
      <c r="C86" s="59" t="s">
        <v>159</v>
      </c>
      <c r="D86" s="18">
        <v>130</v>
      </c>
      <c r="E86" s="18" t="s">
        <v>82</v>
      </c>
      <c r="F86" s="18">
        <v>33</v>
      </c>
      <c r="G86" s="18">
        <v>33</v>
      </c>
      <c r="H86" s="18">
        <f>S44</f>
        <v>60</v>
      </c>
      <c r="I86" s="14">
        <f t="shared" si="11"/>
        <v>1.98</v>
      </c>
      <c r="J86" s="14"/>
      <c r="K86" s="14"/>
      <c r="L86" s="14"/>
      <c r="M86" s="14"/>
      <c r="N86" s="89"/>
      <c r="O86" s="24"/>
      <c r="P86" s="139"/>
    </row>
    <row r="87" spans="2:16" ht="15" customHeight="1">
      <c r="B87" s="7"/>
      <c r="C87" s="8"/>
      <c r="D87" s="6"/>
      <c r="E87" s="6" t="s">
        <v>29</v>
      </c>
      <c r="F87" s="6">
        <v>5</v>
      </c>
      <c r="G87" s="6">
        <v>5</v>
      </c>
      <c r="H87" s="6">
        <f>S17</f>
        <v>567</v>
      </c>
      <c r="I87" s="13">
        <f t="shared" si="11"/>
        <v>2.835</v>
      </c>
      <c r="J87" s="39">
        <v>3.67</v>
      </c>
      <c r="K87" s="39">
        <v>0.42</v>
      </c>
      <c r="L87" s="39">
        <v>31.2</v>
      </c>
      <c r="M87" s="39">
        <v>143.26</v>
      </c>
      <c r="N87" s="116">
        <v>182</v>
      </c>
      <c r="O87" s="21">
        <f t="shared" si="10"/>
        <v>143.26</v>
      </c>
      <c r="P87" s="139"/>
    </row>
    <row r="88" spans="2:16" ht="15" customHeight="1">
      <c r="B88" s="7">
        <v>4</v>
      </c>
      <c r="C88" s="8" t="s">
        <v>38</v>
      </c>
      <c r="D88" s="6">
        <v>40</v>
      </c>
      <c r="E88" s="6" t="s">
        <v>22</v>
      </c>
      <c r="F88" s="6">
        <v>40</v>
      </c>
      <c r="G88" s="6">
        <v>40</v>
      </c>
      <c r="H88" s="6">
        <f>S61</f>
        <v>52</v>
      </c>
      <c r="I88" s="13">
        <f>H88*F88/1000</f>
        <v>2.08</v>
      </c>
      <c r="J88" s="13">
        <v>3.08</v>
      </c>
      <c r="K88" s="13">
        <v>0.96</v>
      </c>
      <c r="L88" s="13">
        <v>21.36</v>
      </c>
      <c r="M88" s="13">
        <v>106.4</v>
      </c>
      <c r="N88" s="89"/>
      <c r="O88" s="21">
        <f t="shared" si="10"/>
        <v>106.39999999999999</v>
      </c>
      <c r="P88" s="139"/>
    </row>
    <row r="89" spans="2:16" ht="15" customHeight="1">
      <c r="B89" s="7">
        <v>5</v>
      </c>
      <c r="C89" s="8" t="s">
        <v>72</v>
      </c>
      <c r="D89" s="6">
        <v>20</v>
      </c>
      <c r="E89" s="6" t="s">
        <v>22</v>
      </c>
      <c r="F89" s="6">
        <v>20</v>
      </c>
      <c r="G89" s="6">
        <v>20</v>
      </c>
      <c r="H89" s="46">
        <f>S62</f>
        <v>54</v>
      </c>
      <c r="I89" s="13">
        <f>H89*F89/1000</f>
        <v>1.08</v>
      </c>
      <c r="J89" s="13">
        <v>0.94</v>
      </c>
      <c r="K89" s="13">
        <v>0.14000000000000001</v>
      </c>
      <c r="L89" s="13">
        <v>9.9600000000000009</v>
      </c>
      <c r="M89" s="13">
        <v>44.86</v>
      </c>
      <c r="N89" s="89"/>
      <c r="O89" s="21">
        <f t="shared" si="10"/>
        <v>44.86</v>
      </c>
      <c r="P89" s="139"/>
    </row>
    <row r="90" spans="2:16" ht="15" customHeight="1">
      <c r="B90" s="7">
        <v>6</v>
      </c>
      <c r="C90" s="8" t="s">
        <v>26</v>
      </c>
      <c r="D90" s="6">
        <v>180</v>
      </c>
      <c r="E90" s="6" t="s">
        <v>23</v>
      </c>
      <c r="F90" s="6">
        <v>12</v>
      </c>
      <c r="G90" s="6">
        <v>12</v>
      </c>
      <c r="H90" s="6">
        <f>S33</f>
        <v>148</v>
      </c>
      <c r="I90" s="13">
        <f>H90*F90/1000</f>
        <v>1.776</v>
      </c>
      <c r="J90" s="39"/>
      <c r="K90" s="39"/>
      <c r="L90" s="39"/>
      <c r="M90" s="39"/>
      <c r="N90" s="89"/>
      <c r="O90" s="21"/>
      <c r="P90" s="139"/>
    </row>
    <row r="91" spans="2:16" ht="15" customHeight="1">
      <c r="B91" s="7"/>
      <c r="C91" s="8"/>
      <c r="D91" s="6"/>
      <c r="E91" s="6" t="s">
        <v>2</v>
      </c>
      <c r="F91" s="6">
        <v>10</v>
      </c>
      <c r="G91" s="6">
        <v>10</v>
      </c>
      <c r="H91" s="6">
        <f>S50</f>
        <v>84</v>
      </c>
      <c r="I91" s="13">
        <f>H91*F91/1000</f>
        <v>0.84</v>
      </c>
      <c r="J91" s="39">
        <v>0.43</v>
      </c>
      <c r="K91" s="39">
        <v>0</v>
      </c>
      <c r="L91" s="39">
        <v>23.11</v>
      </c>
      <c r="M91" s="39">
        <v>94.16</v>
      </c>
      <c r="N91" s="89">
        <v>349</v>
      </c>
      <c r="O91" s="21">
        <f t="shared" si="10"/>
        <v>94.16</v>
      </c>
      <c r="P91" s="139"/>
    </row>
    <row r="92" spans="2:16" ht="15" customHeight="1">
      <c r="B92" s="7"/>
      <c r="C92" s="8"/>
      <c r="D92" s="6"/>
      <c r="E92" s="64" t="s">
        <v>105</v>
      </c>
      <c r="F92" s="64">
        <v>5.0000000000000001E-4</v>
      </c>
      <c r="G92" s="64">
        <v>5.0000000000000001E-4</v>
      </c>
      <c r="H92" s="6"/>
      <c r="I92" s="13"/>
      <c r="J92" s="39"/>
      <c r="K92" s="39"/>
      <c r="L92" s="39"/>
      <c r="M92" s="39"/>
      <c r="N92" s="89"/>
      <c r="O92" s="21"/>
      <c r="P92" s="139"/>
    </row>
    <row r="93" spans="2:16" ht="15" customHeight="1">
      <c r="B93" s="107"/>
      <c r="C93" s="107"/>
      <c r="D93" s="127">
        <v>650</v>
      </c>
      <c r="E93" s="107"/>
      <c r="F93" s="107"/>
      <c r="G93" s="107"/>
      <c r="H93" s="107"/>
      <c r="I93" s="14"/>
      <c r="J93" s="45">
        <f>SUM(J71:J92)</f>
        <v>20.679999999999996</v>
      </c>
      <c r="K93" s="45">
        <f>SUM(K71:K92)</f>
        <v>20.650000000000002</v>
      </c>
      <c r="L93" s="45">
        <f>SUM(L71:L92)</f>
        <v>105.35000000000001</v>
      </c>
      <c r="M93" s="45">
        <f>SUM(M71:M92)</f>
        <v>689.97</v>
      </c>
      <c r="N93" s="89"/>
      <c r="O93" s="21">
        <f t="shared" si="10"/>
        <v>689.97</v>
      </c>
      <c r="P93" s="139"/>
    </row>
    <row r="94" spans="2:16" s="48" customFormat="1" ht="15" customHeight="1">
      <c r="B94" s="157"/>
      <c r="C94" s="149" t="s">
        <v>28</v>
      </c>
      <c r="D94" s="157"/>
      <c r="E94" s="157"/>
      <c r="F94" s="157"/>
      <c r="G94" s="157"/>
      <c r="H94" s="157"/>
      <c r="I94" s="157"/>
      <c r="J94" s="14"/>
      <c r="K94" s="14"/>
      <c r="L94" s="14"/>
      <c r="M94" s="14"/>
      <c r="N94" s="89"/>
      <c r="O94" s="24"/>
      <c r="P94" s="139"/>
    </row>
    <row r="95" spans="2:16" ht="15" customHeight="1">
      <c r="B95" s="3">
        <v>1</v>
      </c>
      <c r="C95" s="121" t="s">
        <v>161</v>
      </c>
      <c r="D95" s="166" t="s">
        <v>216</v>
      </c>
      <c r="E95" s="122" t="s">
        <v>37</v>
      </c>
      <c r="F95" s="122">
        <v>20</v>
      </c>
      <c r="G95" s="122">
        <v>20</v>
      </c>
      <c r="H95" s="3">
        <f>S52</f>
        <v>46</v>
      </c>
      <c r="I95" s="13">
        <f t="shared" ref="I95:I102" si="12">H95*F95/1000</f>
        <v>0.92</v>
      </c>
      <c r="J95" s="39"/>
      <c r="K95" s="39"/>
      <c r="L95" s="39"/>
      <c r="M95" s="39"/>
      <c r="N95" s="89"/>
      <c r="O95" s="21"/>
      <c r="P95" s="139"/>
    </row>
    <row r="96" spans="2:16" ht="15" customHeight="1">
      <c r="B96" s="35"/>
      <c r="C96" s="121" t="s">
        <v>107</v>
      </c>
      <c r="D96" s="123"/>
      <c r="E96" s="122" t="s">
        <v>24</v>
      </c>
      <c r="F96" s="122">
        <v>35</v>
      </c>
      <c r="G96" s="124">
        <v>35</v>
      </c>
      <c r="H96" s="3">
        <f>S19</f>
        <v>230</v>
      </c>
      <c r="I96" s="13">
        <f t="shared" si="12"/>
        <v>8.0500000000000007</v>
      </c>
      <c r="J96" s="39"/>
      <c r="K96" s="39"/>
      <c r="L96" s="39"/>
      <c r="M96" s="39"/>
      <c r="N96" s="89"/>
      <c r="O96" s="21"/>
      <c r="P96" s="139"/>
    </row>
    <row r="97" spans="2:17" ht="15" customHeight="1">
      <c r="B97" s="35"/>
      <c r="C97" s="121"/>
      <c r="D97" s="123"/>
      <c r="E97" s="122" t="s">
        <v>2</v>
      </c>
      <c r="F97" s="122">
        <v>2</v>
      </c>
      <c r="G97" s="124">
        <v>2</v>
      </c>
      <c r="H97" s="3">
        <f>S50</f>
        <v>84</v>
      </c>
      <c r="I97" s="13">
        <f t="shared" si="12"/>
        <v>0.16800000000000001</v>
      </c>
      <c r="J97" s="39"/>
      <c r="K97" s="39"/>
      <c r="L97" s="39"/>
      <c r="M97" s="39"/>
      <c r="N97" s="89"/>
      <c r="O97" s="21"/>
      <c r="P97" s="139"/>
    </row>
    <row r="98" spans="2:17" ht="15" customHeight="1">
      <c r="B98" s="35"/>
      <c r="C98" s="121"/>
      <c r="D98" s="123"/>
      <c r="E98" s="122" t="s">
        <v>13</v>
      </c>
      <c r="F98" s="122">
        <v>0.16</v>
      </c>
      <c r="G98" s="124">
        <v>0.16</v>
      </c>
      <c r="H98" s="117">
        <f>S12</f>
        <v>13.83</v>
      </c>
      <c r="I98" s="13">
        <f>H98*F98</f>
        <v>2.2128000000000001</v>
      </c>
      <c r="J98" s="39"/>
      <c r="K98" s="39"/>
      <c r="L98" s="39"/>
      <c r="M98" s="39"/>
      <c r="N98" s="89"/>
      <c r="O98" s="21"/>
      <c r="P98" s="139"/>
    </row>
    <row r="99" spans="2:17" ht="15" customHeight="1">
      <c r="B99" s="35"/>
      <c r="C99" s="121"/>
      <c r="D99" s="123"/>
      <c r="E99" s="122" t="s">
        <v>29</v>
      </c>
      <c r="F99" s="122">
        <v>1</v>
      </c>
      <c r="G99" s="124">
        <v>1</v>
      </c>
      <c r="H99" s="3">
        <f>S17</f>
        <v>567</v>
      </c>
      <c r="I99" s="13">
        <f t="shared" si="12"/>
        <v>0.56699999999999995</v>
      </c>
      <c r="J99" s="39"/>
      <c r="K99" s="39"/>
      <c r="L99" s="39"/>
      <c r="M99" s="39"/>
      <c r="N99" s="89"/>
      <c r="O99" s="21"/>
      <c r="P99" s="139"/>
    </row>
    <row r="100" spans="2:17" ht="15" customHeight="1">
      <c r="B100" s="35"/>
      <c r="C100" s="121"/>
      <c r="D100" s="123"/>
      <c r="E100" s="122" t="s">
        <v>10</v>
      </c>
      <c r="F100" s="122">
        <v>1</v>
      </c>
      <c r="G100" s="124">
        <v>1</v>
      </c>
      <c r="H100" s="3">
        <f>S18</f>
        <v>200</v>
      </c>
      <c r="I100" s="13">
        <f t="shared" si="12"/>
        <v>0.2</v>
      </c>
      <c r="J100" s="39"/>
      <c r="K100" s="39"/>
      <c r="L100" s="39"/>
      <c r="M100" s="39"/>
      <c r="N100" s="89"/>
      <c r="O100" s="21"/>
      <c r="P100" s="139"/>
    </row>
    <row r="101" spans="2:17" ht="15" customHeight="1">
      <c r="B101" s="35"/>
      <c r="C101" s="121"/>
      <c r="D101" s="123"/>
      <c r="E101" s="122" t="s">
        <v>158</v>
      </c>
      <c r="F101" s="122">
        <v>1.5</v>
      </c>
      <c r="G101" s="124">
        <v>1.5</v>
      </c>
      <c r="H101" s="3">
        <f>S61</f>
        <v>52</v>
      </c>
      <c r="I101" s="13">
        <f t="shared" si="12"/>
        <v>7.8E-2</v>
      </c>
      <c r="J101" s="102">
        <v>10.49</v>
      </c>
      <c r="K101" s="102">
        <v>7.39</v>
      </c>
      <c r="L101" s="102">
        <v>31.6</v>
      </c>
      <c r="M101" s="102">
        <v>234.87</v>
      </c>
      <c r="N101" s="115"/>
      <c r="O101" s="21">
        <f t="shared" si="10"/>
        <v>234.87</v>
      </c>
      <c r="P101" s="139"/>
    </row>
    <row r="102" spans="2:17" ht="15" customHeight="1">
      <c r="B102" s="35"/>
      <c r="C102" s="125"/>
      <c r="D102" s="123"/>
      <c r="E102" s="122" t="s">
        <v>162</v>
      </c>
      <c r="F102" s="122">
        <v>10</v>
      </c>
      <c r="G102" s="124">
        <v>10</v>
      </c>
      <c r="H102" s="3">
        <f>S21</f>
        <v>278</v>
      </c>
      <c r="I102" s="13">
        <f t="shared" si="12"/>
        <v>2.78</v>
      </c>
      <c r="J102" s="102">
        <v>0.68</v>
      </c>
      <c r="K102" s="102">
        <v>0.83</v>
      </c>
      <c r="L102" s="102">
        <v>5.35</v>
      </c>
      <c r="M102" s="102">
        <v>31.59</v>
      </c>
      <c r="N102" s="114">
        <v>452</v>
      </c>
      <c r="O102" s="21">
        <f t="shared" si="10"/>
        <v>31.589999999999996</v>
      </c>
      <c r="P102" s="139"/>
    </row>
    <row r="103" spans="2:17" ht="15" customHeight="1">
      <c r="B103" s="6">
        <v>2</v>
      </c>
      <c r="C103" s="8" t="s">
        <v>16</v>
      </c>
      <c r="D103" s="6">
        <v>180</v>
      </c>
      <c r="E103" s="6" t="s">
        <v>77</v>
      </c>
      <c r="F103" s="6">
        <v>0.5</v>
      </c>
      <c r="G103" s="6">
        <v>0.5</v>
      </c>
      <c r="H103" s="46">
        <f>S58</f>
        <v>430</v>
      </c>
      <c r="I103" s="13">
        <f t="shared" ref="I103:I104" si="13">F103*H103/1000</f>
        <v>0.215</v>
      </c>
      <c r="J103" s="39"/>
      <c r="K103" s="39"/>
      <c r="L103" s="39"/>
      <c r="M103" s="39"/>
      <c r="N103" s="89"/>
      <c r="O103" s="21"/>
      <c r="P103" s="139"/>
    </row>
    <row r="104" spans="2:17" ht="15" customHeight="1">
      <c r="B104" s="7"/>
      <c r="C104" s="8"/>
      <c r="D104" s="7"/>
      <c r="E104" s="6" t="s">
        <v>2</v>
      </c>
      <c r="F104" s="6">
        <v>10</v>
      </c>
      <c r="G104" s="6">
        <v>10</v>
      </c>
      <c r="H104" s="46">
        <f>S50</f>
        <v>84</v>
      </c>
      <c r="I104" s="13">
        <f t="shared" si="13"/>
        <v>0.84</v>
      </c>
      <c r="J104" s="13">
        <v>0.36</v>
      </c>
      <c r="K104" s="13">
        <v>0</v>
      </c>
      <c r="L104" s="13">
        <v>25.2</v>
      </c>
      <c r="M104" s="13">
        <v>102.24</v>
      </c>
      <c r="N104" s="89">
        <v>943</v>
      </c>
      <c r="O104" s="21">
        <f t="shared" si="10"/>
        <v>102.24</v>
      </c>
      <c r="P104" s="139"/>
    </row>
    <row r="105" spans="2:17" ht="15" customHeight="1">
      <c r="B105" s="6"/>
      <c r="C105" s="60"/>
      <c r="D105" s="37"/>
      <c r="E105" s="6" t="s">
        <v>103</v>
      </c>
      <c r="F105" s="6">
        <v>3.5</v>
      </c>
      <c r="G105" s="6">
        <v>3.5</v>
      </c>
      <c r="H105" s="6">
        <f>S54</f>
        <v>27</v>
      </c>
      <c r="I105" s="13">
        <f>H105*F105/1000</f>
        <v>9.4500000000000001E-2</v>
      </c>
      <c r="J105" s="39"/>
      <c r="K105" s="39"/>
      <c r="L105" s="39"/>
      <c r="M105" s="39"/>
      <c r="N105" s="89"/>
      <c r="O105" s="21"/>
      <c r="P105" s="139"/>
    </row>
    <row r="106" spans="2:17" ht="15.75">
      <c r="B106" s="107"/>
      <c r="C106" s="107"/>
      <c r="D106" s="127">
        <v>290</v>
      </c>
      <c r="E106" s="107"/>
      <c r="F106" s="107"/>
      <c r="G106" s="107"/>
      <c r="H106" s="107"/>
      <c r="I106" s="93"/>
      <c r="J106" s="45">
        <f>SUM(J95:J105)</f>
        <v>11.53</v>
      </c>
      <c r="K106" s="45">
        <f>SUM(K95:K105)</f>
        <v>8.2199999999999989</v>
      </c>
      <c r="L106" s="45">
        <f>SUM(L95:L105)</f>
        <v>62.150000000000006</v>
      </c>
      <c r="M106" s="45">
        <f>SUM(M95:M105)</f>
        <v>368.7</v>
      </c>
      <c r="N106" s="89"/>
      <c r="O106" s="21">
        <f t="shared" si="10"/>
        <v>368.70000000000005</v>
      </c>
      <c r="P106" s="139"/>
    </row>
    <row r="107" spans="2:17" ht="15.75">
      <c r="B107" s="174" t="s">
        <v>147</v>
      </c>
      <c r="C107" s="174"/>
      <c r="D107" s="174"/>
      <c r="E107" s="174"/>
      <c r="F107" s="174"/>
      <c r="G107" s="174"/>
      <c r="H107" s="174"/>
      <c r="I107" s="94"/>
      <c r="J107" s="45">
        <f>J68+J93+J106</f>
        <v>49.23</v>
      </c>
      <c r="K107" s="45">
        <f>K68+K93+K106</f>
        <v>40.370000000000005</v>
      </c>
      <c r="L107" s="45">
        <f>L68+L93+L106</f>
        <v>227.45000000000002</v>
      </c>
      <c r="M107" s="45">
        <f>M68+M93+M106</f>
        <v>1470.05</v>
      </c>
      <c r="N107" s="97"/>
      <c r="O107" s="21">
        <f t="shared" si="10"/>
        <v>1470.0500000000002</v>
      </c>
      <c r="P107" s="139"/>
    </row>
    <row r="108" spans="2:17" ht="15" customHeight="1">
      <c r="B108" s="6"/>
      <c r="C108" s="3"/>
      <c r="D108" s="6"/>
      <c r="E108" s="6"/>
      <c r="F108" s="6"/>
      <c r="G108" s="6"/>
      <c r="H108" s="6"/>
      <c r="I108" s="45">
        <f>SUM(I58:I107)</f>
        <v>103.35500000000002</v>
      </c>
      <c r="J108" s="96"/>
      <c r="K108" s="96"/>
      <c r="L108" s="96"/>
      <c r="M108" s="96"/>
      <c r="N108" s="97"/>
      <c r="O108" s="21"/>
      <c r="P108" s="139"/>
    </row>
    <row r="109" spans="2:17" ht="15" customHeight="1">
      <c r="B109" s="2"/>
      <c r="C109" s="28"/>
      <c r="I109" s="48"/>
      <c r="J109" s="48"/>
      <c r="K109" s="48"/>
      <c r="L109" s="48"/>
      <c r="M109" s="48"/>
      <c r="N109" s="69"/>
      <c r="O109" s="21"/>
      <c r="P109" s="140"/>
      <c r="Q109" s="21"/>
    </row>
    <row r="110" spans="2:17" s="48" customFormat="1" ht="15" customHeight="1">
      <c r="C110" s="152" t="s">
        <v>40</v>
      </c>
      <c r="D110" s="153"/>
      <c r="E110" s="153"/>
      <c r="N110" s="69"/>
      <c r="O110" s="24"/>
      <c r="P110" s="140"/>
      <c r="Q110" s="24"/>
    </row>
    <row r="111" spans="2:17" ht="30" customHeight="1">
      <c r="B111" s="168" t="s">
        <v>3</v>
      </c>
      <c r="C111" s="3"/>
      <c r="D111" s="51" t="s">
        <v>4</v>
      </c>
      <c r="E111" s="168" t="s">
        <v>30</v>
      </c>
      <c r="F111" s="52" t="s">
        <v>15</v>
      </c>
      <c r="G111" s="52" t="s">
        <v>31</v>
      </c>
      <c r="H111" s="52" t="s">
        <v>32</v>
      </c>
      <c r="I111" s="52" t="s">
        <v>33</v>
      </c>
      <c r="J111" s="175" t="s">
        <v>73</v>
      </c>
      <c r="K111" s="175" t="s">
        <v>74</v>
      </c>
      <c r="L111" s="175" t="s">
        <v>75</v>
      </c>
      <c r="M111" s="179" t="s">
        <v>76</v>
      </c>
      <c r="N111" s="183" t="s">
        <v>106</v>
      </c>
      <c r="O111" s="21"/>
      <c r="P111" s="141"/>
      <c r="Q111" s="21"/>
    </row>
    <row r="112" spans="2:17" ht="15" customHeight="1">
      <c r="B112" s="178"/>
      <c r="C112" s="29" t="s">
        <v>0</v>
      </c>
      <c r="D112" s="3" t="s">
        <v>34</v>
      </c>
      <c r="E112" s="170"/>
      <c r="F112" s="6" t="s">
        <v>34</v>
      </c>
      <c r="G112" s="6" t="s">
        <v>34</v>
      </c>
      <c r="H112" s="6" t="s">
        <v>35</v>
      </c>
      <c r="I112" s="6" t="s">
        <v>36</v>
      </c>
      <c r="J112" s="176"/>
      <c r="K112" s="176"/>
      <c r="L112" s="176"/>
      <c r="M112" s="180"/>
      <c r="N112" s="184"/>
      <c r="O112" s="21"/>
      <c r="P112" s="141"/>
      <c r="Q112" s="21"/>
    </row>
    <row r="113" spans="2:17">
      <c r="B113" s="7">
        <v>1</v>
      </c>
      <c r="C113" s="8" t="s">
        <v>136</v>
      </c>
      <c r="D113" s="6">
        <v>200</v>
      </c>
      <c r="E113" s="3" t="s">
        <v>12</v>
      </c>
      <c r="F113" s="6">
        <v>135</v>
      </c>
      <c r="G113" s="6">
        <v>135</v>
      </c>
      <c r="H113" s="6">
        <f>S16</f>
        <v>75</v>
      </c>
      <c r="I113" s="13">
        <f t="shared" ref="I113:I116" si="14">F113*H113/1000</f>
        <v>10.125</v>
      </c>
      <c r="J113" s="39"/>
      <c r="K113" s="39"/>
      <c r="L113" s="39"/>
      <c r="M113" s="39"/>
      <c r="N113" s="89"/>
      <c r="O113" s="21"/>
      <c r="P113" s="139"/>
      <c r="Q113" s="21"/>
    </row>
    <row r="114" spans="2:17" ht="15" customHeight="1">
      <c r="B114" s="7"/>
      <c r="C114" s="8"/>
      <c r="D114" s="6"/>
      <c r="E114" s="3" t="s">
        <v>84</v>
      </c>
      <c r="F114" s="6">
        <v>25</v>
      </c>
      <c r="G114" s="6">
        <v>25</v>
      </c>
      <c r="H114" s="6">
        <f>S48</f>
        <v>48</v>
      </c>
      <c r="I114" s="13">
        <f t="shared" si="14"/>
        <v>1.2</v>
      </c>
      <c r="J114" s="39"/>
      <c r="K114" s="39"/>
      <c r="L114" s="39"/>
      <c r="M114" s="39"/>
      <c r="N114" s="89"/>
      <c r="O114" s="21"/>
      <c r="P114" s="139"/>
      <c r="Q114" s="21"/>
    </row>
    <row r="115" spans="2:17" ht="15" customHeight="1">
      <c r="B115" s="7"/>
      <c r="C115" s="3"/>
      <c r="D115" s="6"/>
      <c r="E115" s="6" t="s">
        <v>2</v>
      </c>
      <c r="F115" s="6">
        <v>4</v>
      </c>
      <c r="G115" s="6">
        <v>4</v>
      </c>
      <c r="H115" s="6">
        <f>S50</f>
        <v>84</v>
      </c>
      <c r="I115" s="13">
        <f t="shared" si="14"/>
        <v>0.33600000000000002</v>
      </c>
      <c r="J115" s="39"/>
      <c r="K115" s="39"/>
      <c r="L115" s="39"/>
      <c r="M115" s="39"/>
      <c r="N115" s="89"/>
      <c r="O115" s="21"/>
      <c r="P115" s="139"/>
    </row>
    <row r="116" spans="2:17" ht="15" customHeight="1">
      <c r="B116" s="7"/>
      <c r="C116" s="3"/>
      <c r="D116" s="6"/>
      <c r="E116" s="6" t="s">
        <v>29</v>
      </c>
      <c r="F116" s="6">
        <v>5</v>
      </c>
      <c r="G116" s="6">
        <v>5</v>
      </c>
      <c r="H116" s="6">
        <f>S17</f>
        <v>567</v>
      </c>
      <c r="I116" s="13">
        <f t="shared" si="14"/>
        <v>2.835</v>
      </c>
      <c r="J116" s="39">
        <v>7.04</v>
      </c>
      <c r="K116" s="39">
        <v>7.6</v>
      </c>
      <c r="L116" s="39">
        <v>36.799999999999997</v>
      </c>
      <c r="M116" s="39">
        <v>243.76</v>
      </c>
      <c r="N116" s="89">
        <v>176</v>
      </c>
      <c r="O116" s="21">
        <f t="shared" si="10"/>
        <v>243.76</v>
      </c>
      <c r="P116" s="139"/>
    </row>
    <row r="117" spans="2:17" ht="15" customHeight="1">
      <c r="B117" s="6">
        <v>2</v>
      </c>
      <c r="C117" s="8" t="s">
        <v>38</v>
      </c>
      <c r="D117" s="7">
        <v>30</v>
      </c>
      <c r="E117" s="3" t="s">
        <v>22</v>
      </c>
      <c r="F117" s="6">
        <v>30</v>
      </c>
      <c r="G117" s="6">
        <v>30</v>
      </c>
      <c r="H117" s="6">
        <f>S61</f>
        <v>52</v>
      </c>
      <c r="I117" s="13">
        <f t="shared" ref="I117:I146" si="15">H117*F117/1000</f>
        <v>1.56</v>
      </c>
      <c r="J117" s="13">
        <v>2.31</v>
      </c>
      <c r="K117" s="13">
        <v>0.72</v>
      </c>
      <c r="L117" s="13">
        <v>16.02</v>
      </c>
      <c r="M117" s="13">
        <v>79.8</v>
      </c>
      <c r="N117" s="89"/>
      <c r="O117" s="21">
        <f t="shared" si="10"/>
        <v>79.8</v>
      </c>
      <c r="P117" s="139"/>
    </row>
    <row r="118" spans="2:17" ht="15" customHeight="1">
      <c r="B118" s="6">
        <v>3</v>
      </c>
      <c r="C118" s="8" t="s">
        <v>200</v>
      </c>
      <c r="D118" s="7">
        <v>180</v>
      </c>
      <c r="E118" s="58" t="s">
        <v>77</v>
      </c>
      <c r="F118" s="18">
        <v>0.9</v>
      </c>
      <c r="G118" s="18">
        <v>0.9</v>
      </c>
      <c r="H118" s="6">
        <f>S58</f>
        <v>430</v>
      </c>
      <c r="I118" s="13">
        <f t="shared" si="15"/>
        <v>0.38700000000000001</v>
      </c>
      <c r="J118" s="39"/>
      <c r="K118" s="39"/>
      <c r="L118" s="39"/>
      <c r="M118" s="39"/>
      <c r="N118" s="89"/>
      <c r="O118" s="21"/>
      <c r="P118" s="139"/>
    </row>
    <row r="119" spans="2:17" ht="15" customHeight="1">
      <c r="B119" s="6"/>
      <c r="C119" s="8"/>
      <c r="D119" s="7"/>
      <c r="E119" s="58" t="s">
        <v>199</v>
      </c>
      <c r="F119" s="18">
        <v>6</v>
      </c>
      <c r="G119" s="18">
        <v>5</v>
      </c>
      <c r="H119" s="6">
        <f>S64</f>
        <v>238</v>
      </c>
      <c r="I119" s="13">
        <f t="shared" si="15"/>
        <v>1.4279999999999999</v>
      </c>
      <c r="J119" s="39"/>
      <c r="K119" s="39"/>
      <c r="L119" s="39"/>
      <c r="M119" s="39"/>
      <c r="N119" s="89"/>
      <c r="O119" s="21"/>
      <c r="P119" s="139"/>
    </row>
    <row r="120" spans="2:17" ht="15" customHeight="1">
      <c r="B120" s="6"/>
      <c r="C120" s="8"/>
      <c r="D120" s="7"/>
      <c r="E120" s="6" t="s">
        <v>2</v>
      </c>
      <c r="F120" s="6">
        <v>11</v>
      </c>
      <c r="G120" s="6">
        <v>11</v>
      </c>
      <c r="H120" s="6">
        <f>S50</f>
        <v>84</v>
      </c>
      <c r="I120" s="13">
        <f>H120*F120/1000</f>
        <v>0.92400000000000004</v>
      </c>
      <c r="J120" s="18">
        <v>8.1199999999999992</v>
      </c>
      <c r="K120" s="18">
        <v>2.0499999999999998</v>
      </c>
      <c r="L120" s="18">
        <v>13.88</v>
      </c>
      <c r="M120" s="18">
        <v>106.45</v>
      </c>
      <c r="N120" s="89">
        <v>377</v>
      </c>
      <c r="O120" s="21">
        <f t="shared" si="10"/>
        <v>106.45</v>
      </c>
      <c r="P120" s="139"/>
    </row>
    <row r="121" spans="2:17" ht="15" customHeight="1">
      <c r="B121" s="18">
        <v>4</v>
      </c>
      <c r="C121" s="56" t="s">
        <v>187</v>
      </c>
      <c r="D121" s="18">
        <v>20</v>
      </c>
      <c r="E121" s="18" t="s">
        <v>188</v>
      </c>
      <c r="F121" s="18">
        <v>20</v>
      </c>
      <c r="G121" s="18">
        <v>20</v>
      </c>
      <c r="H121" s="18">
        <f>S65</f>
        <v>163</v>
      </c>
      <c r="I121" s="13">
        <f>H121*F121/1000</f>
        <v>3.26</v>
      </c>
      <c r="J121" s="14">
        <v>1.1200000000000001</v>
      </c>
      <c r="K121" s="14">
        <v>1</v>
      </c>
      <c r="L121" s="14">
        <v>15.26</v>
      </c>
      <c r="M121" s="14">
        <v>74.52</v>
      </c>
      <c r="N121" s="89"/>
      <c r="O121" s="21">
        <f t="shared" si="10"/>
        <v>74.52</v>
      </c>
      <c r="P121" s="139"/>
    </row>
    <row r="122" spans="2:17" s="48" customFormat="1" ht="15" customHeight="1">
      <c r="B122" s="18"/>
      <c r="C122" s="86"/>
      <c r="D122" s="126">
        <f>SUM(D113:D121)</f>
        <v>430</v>
      </c>
      <c r="E122" s="18"/>
      <c r="F122" s="18"/>
      <c r="G122" s="18"/>
      <c r="H122" s="18"/>
      <c r="I122" s="14"/>
      <c r="J122" s="45">
        <f>SUM(J113:J121)</f>
        <v>18.59</v>
      </c>
      <c r="K122" s="45">
        <f>SUM(K113:K121)</f>
        <v>11.370000000000001</v>
      </c>
      <c r="L122" s="45">
        <f>SUM(L113:L121)</f>
        <v>81.96</v>
      </c>
      <c r="M122" s="45">
        <f>SUM(M113:M121)</f>
        <v>504.53</v>
      </c>
      <c r="N122" s="89"/>
      <c r="O122" s="21">
        <f t="shared" si="10"/>
        <v>504.53</v>
      </c>
      <c r="P122" s="139"/>
    </row>
    <row r="123" spans="2:17" ht="15" customHeight="1">
      <c r="B123" s="6"/>
      <c r="C123" s="29" t="s">
        <v>5</v>
      </c>
      <c r="D123" s="7"/>
      <c r="E123" s="3"/>
      <c r="F123" s="6"/>
      <c r="G123" s="6"/>
      <c r="H123" s="6"/>
      <c r="I123" s="13"/>
      <c r="J123" s="39"/>
      <c r="K123" s="39"/>
      <c r="L123" s="39"/>
      <c r="M123" s="39"/>
      <c r="N123" s="89"/>
      <c r="O123" s="21"/>
      <c r="P123" s="139"/>
      <c r="Q123" s="21"/>
    </row>
    <row r="124" spans="2:17" ht="15" customHeight="1">
      <c r="B124" s="6">
        <v>1</v>
      </c>
      <c r="C124" s="10" t="s">
        <v>131</v>
      </c>
      <c r="D124" s="6">
        <v>200</v>
      </c>
      <c r="E124" s="6" t="s">
        <v>7</v>
      </c>
      <c r="F124" s="6">
        <v>75</v>
      </c>
      <c r="G124" s="6">
        <v>45</v>
      </c>
      <c r="H124" s="6">
        <f>S22</f>
        <v>60</v>
      </c>
      <c r="I124" s="13">
        <f t="shared" si="15"/>
        <v>4.5</v>
      </c>
      <c r="J124" s="39"/>
      <c r="K124" s="39"/>
      <c r="L124" s="39"/>
      <c r="M124" s="39"/>
      <c r="N124" s="89"/>
      <c r="O124" s="21"/>
      <c r="P124" s="139"/>
      <c r="Q124" s="21"/>
    </row>
    <row r="125" spans="2:17" ht="15" customHeight="1">
      <c r="B125" s="6"/>
      <c r="C125" s="10"/>
      <c r="D125" s="6"/>
      <c r="E125" s="6" t="s">
        <v>29</v>
      </c>
      <c r="F125" s="6">
        <v>2</v>
      </c>
      <c r="G125" s="6">
        <v>2</v>
      </c>
      <c r="H125" s="6">
        <f>S17</f>
        <v>567</v>
      </c>
      <c r="I125" s="13">
        <f t="shared" si="15"/>
        <v>1.1339999999999999</v>
      </c>
      <c r="J125" s="39"/>
      <c r="K125" s="39"/>
      <c r="L125" s="39"/>
      <c r="M125" s="39"/>
      <c r="N125" s="89"/>
      <c r="O125" s="21"/>
      <c r="P125" s="139"/>
      <c r="Q125" s="21"/>
    </row>
    <row r="126" spans="2:17" ht="15" customHeight="1">
      <c r="B126" s="6"/>
      <c r="C126" s="10"/>
      <c r="D126" s="6"/>
      <c r="E126" s="6" t="s">
        <v>8</v>
      </c>
      <c r="F126" s="6">
        <v>11</v>
      </c>
      <c r="G126" s="6">
        <v>9</v>
      </c>
      <c r="H126" s="6">
        <f>S25</f>
        <v>60</v>
      </c>
      <c r="I126" s="13">
        <f t="shared" si="15"/>
        <v>0.66</v>
      </c>
      <c r="J126" s="39"/>
      <c r="K126" s="39"/>
      <c r="L126" s="39"/>
      <c r="M126" s="39"/>
      <c r="N126" s="89"/>
      <c r="O126" s="21"/>
      <c r="P126" s="139"/>
      <c r="Q126" s="21"/>
    </row>
    <row r="127" spans="2:17" ht="15" customHeight="1">
      <c r="B127" s="6"/>
      <c r="C127" s="10"/>
      <c r="D127" s="6"/>
      <c r="E127" s="6" t="s">
        <v>6</v>
      </c>
      <c r="F127" s="6">
        <v>11</v>
      </c>
      <c r="G127" s="6">
        <v>9</v>
      </c>
      <c r="H127" s="6">
        <f>S24</f>
        <v>50</v>
      </c>
      <c r="I127" s="13">
        <f t="shared" si="15"/>
        <v>0.55000000000000004</v>
      </c>
      <c r="J127" s="39"/>
      <c r="K127" s="39"/>
      <c r="L127" s="39"/>
      <c r="M127" s="39"/>
      <c r="N127" s="89"/>
      <c r="O127" s="21"/>
      <c r="P127" s="139"/>
      <c r="Q127" s="21"/>
    </row>
    <row r="128" spans="2:17" ht="15" customHeight="1">
      <c r="B128" s="6"/>
      <c r="C128" s="10" t="s">
        <v>132</v>
      </c>
      <c r="D128" s="6"/>
      <c r="E128" s="6" t="s">
        <v>27</v>
      </c>
      <c r="F128" s="6">
        <v>2</v>
      </c>
      <c r="G128" s="6">
        <v>2</v>
      </c>
      <c r="H128" s="6">
        <f>S37</f>
        <v>155</v>
      </c>
      <c r="I128" s="13">
        <f t="shared" si="15"/>
        <v>0.31</v>
      </c>
      <c r="J128" s="39"/>
      <c r="K128" s="39"/>
      <c r="L128" s="39"/>
      <c r="M128" s="39"/>
      <c r="N128" s="89"/>
      <c r="O128" s="21"/>
      <c r="P128" s="139"/>
      <c r="Q128" s="21"/>
    </row>
    <row r="129" spans="2:17" ht="15" customHeight="1">
      <c r="B129" s="6"/>
      <c r="C129" s="10"/>
      <c r="D129" s="6"/>
      <c r="E129" s="6" t="s">
        <v>83</v>
      </c>
      <c r="F129" s="6">
        <v>15</v>
      </c>
      <c r="G129" s="6">
        <v>15</v>
      </c>
      <c r="H129" s="6">
        <f>S40</f>
        <v>43</v>
      </c>
      <c r="I129" s="13">
        <f t="shared" si="15"/>
        <v>0.64500000000000002</v>
      </c>
      <c r="J129" s="39"/>
      <c r="K129" s="39"/>
      <c r="L129" s="39"/>
      <c r="M129" s="39"/>
      <c r="N129" s="89"/>
      <c r="O129" s="21"/>
      <c r="P129" s="139"/>
      <c r="Q129" s="21"/>
    </row>
    <row r="130" spans="2:17" ht="15" customHeight="1">
      <c r="B130" s="6"/>
      <c r="C130" s="10"/>
      <c r="D130" s="6"/>
      <c r="E130" s="6" t="s">
        <v>13</v>
      </c>
      <c r="F130" s="6">
        <v>0.16</v>
      </c>
      <c r="G130" s="6">
        <v>0.16</v>
      </c>
      <c r="H130" s="13">
        <f>S12</f>
        <v>13.83</v>
      </c>
      <c r="I130" s="13">
        <f>H130*F130</f>
        <v>2.2128000000000001</v>
      </c>
      <c r="J130" s="109">
        <v>2.7</v>
      </c>
      <c r="K130" s="98">
        <v>3.58</v>
      </c>
      <c r="L130" s="98">
        <v>17.98</v>
      </c>
      <c r="M130" s="39">
        <v>114.94</v>
      </c>
      <c r="N130" s="89">
        <v>42</v>
      </c>
      <c r="O130" s="21">
        <f t="shared" ref="O130:O177" si="16">(J130+L130)*4+K130*9</f>
        <v>114.94</v>
      </c>
      <c r="P130" s="139"/>
      <c r="Q130" s="21"/>
    </row>
    <row r="131" spans="2:17" ht="15" customHeight="1">
      <c r="B131" s="6">
        <v>2</v>
      </c>
      <c r="C131" s="59" t="s">
        <v>193</v>
      </c>
      <c r="D131" s="147">
        <v>70</v>
      </c>
      <c r="E131" s="18" t="s">
        <v>86</v>
      </c>
      <c r="F131" s="18">
        <v>61</v>
      </c>
      <c r="G131" s="18">
        <v>56</v>
      </c>
      <c r="H131" s="6">
        <f>S38</f>
        <v>230</v>
      </c>
      <c r="I131" s="13">
        <f t="shared" si="15"/>
        <v>14.03</v>
      </c>
      <c r="J131" s="39"/>
      <c r="K131" s="39"/>
      <c r="L131" s="39"/>
      <c r="M131" s="39"/>
      <c r="N131" s="89"/>
      <c r="O131" s="21"/>
      <c r="P131" s="139"/>
      <c r="Q131" s="23"/>
    </row>
    <row r="132" spans="2:17" ht="15" customHeight="1">
      <c r="B132" s="6"/>
      <c r="C132" s="8"/>
      <c r="D132" s="3"/>
      <c r="E132" s="3" t="s">
        <v>6</v>
      </c>
      <c r="F132" s="6">
        <v>30</v>
      </c>
      <c r="G132" s="6">
        <v>27</v>
      </c>
      <c r="H132" s="6">
        <f>S24</f>
        <v>50</v>
      </c>
      <c r="I132" s="13">
        <f t="shared" si="15"/>
        <v>1.5</v>
      </c>
      <c r="J132" s="39"/>
      <c r="K132" s="39"/>
      <c r="L132" s="39"/>
      <c r="M132" s="39"/>
      <c r="N132" s="89"/>
      <c r="O132" s="21"/>
      <c r="P132" s="139"/>
    </row>
    <row r="133" spans="2:17" ht="15" customHeight="1">
      <c r="B133" s="6"/>
      <c r="C133" s="8"/>
      <c r="D133" s="3"/>
      <c r="E133" s="3" t="s">
        <v>25</v>
      </c>
      <c r="F133" s="46">
        <v>13</v>
      </c>
      <c r="G133" s="6">
        <v>13</v>
      </c>
      <c r="H133" s="46">
        <f>S20</f>
        <v>593</v>
      </c>
      <c r="I133" s="13">
        <f t="shared" si="15"/>
        <v>7.7089999999999996</v>
      </c>
      <c r="J133" s="39"/>
      <c r="K133" s="39"/>
      <c r="L133" s="39"/>
      <c r="M133" s="39"/>
      <c r="N133" s="89"/>
      <c r="O133" s="21"/>
      <c r="P133" s="139"/>
    </row>
    <row r="134" spans="2:17" ht="15" customHeight="1">
      <c r="B134" s="6"/>
      <c r="C134" s="8"/>
      <c r="D134" s="3"/>
      <c r="E134" s="3" t="s">
        <v>27</v>
      </c>
      <c r="F134" s="46">
        <v>4</v>
      </c>
      <c r="G134" s="6">
        <v>4</v>
      </c>
      <c r="H134" s="6">
        <f>S37</f>
        <v>155</v>
      </c>
      <c r="I134" s="13">
        <f t="shared" si="15"/>
        <v>0.62</v>
      </c>
      <c r="J134" s="39">
        <v>11.29</v>
      </c>
      <c r="K134" s="39">
        <v>7.79</v>
      </c>
      <c r="L134" s="39">
        <v>2.0099999999999998</v>
      </c>
      <c r="M134" s="39">
        <v>123.31</v>
      </c>
      <c r="N134" s="89"/>
      <c r="O134" s="21">
        <f t="shared" si="16"/>
        <v>123.31</v>
      </c>
      <c r="P134" s="139"/>
    </row>
    <row r="135" spans="2:17" ht="15" customHeight="1">
      <c r="B135" s="6">
        <v>3</v>
      </c>
      <c r="C135" s="59" t="s">
        <v>11</v>
      </c>
      <c r="D135" s="18">
        <v>130</v>
      </c>
      <c r="E135" s="6" t="s">
        <v>7</v>
      </c>
      <c r="F135" s="6">
        <v>147</v>
      </c>
      <c r="G135" s="6">
        <v>85</v>
      </c>
      <c r="H135" s="46">
        <f>S22</f>
        <v>60</v>
      </c>
      <c r="I135" s="13">
        <f t="shared" ref="I135:I137" si="17">H135*F135/1000</f>
        <v>8.82</v>
      </c>
      <c r="J135" s="39"/>
      <c r="K135" s="39"/>
      <c r="L135" s="39"/>
      <c r="M135" s="39"/>
      <c r="N135" s="89"/>
      <c r="O135" s="21"/>
      <c r="P135" s="139"/>
    </row>
    <row r="136" spans="2:17" ht="15" customHeight="1">
      <c r="B136" s="6"/>
      <c r="C136" s="8"/>
      <c r="D136" s="6"/>
      <c r="E136" s="6" t="s">
        <v>12</v>
      </c>
      <c r="F136" s="6">
        <v>26</v>
      </c>
      <c r="G136" s="6">
        <v>20</v>
      </c>
      <c r="H136" s="46">
        <f>S16</f>
        <v>75</v>
      </c>
      <c r="I136" s="13">
        <f t="shared" si="17"/>
        <v>1.95</v>
      </c>
      <c r="J136" s="39"/>
      <c r="K136" s="39"/>
      <c r="L136" s="39"/>
      <c r="M136" s="39"/>
      <c r="N136" s="89"/>
      <c r="O136" s="21"/>
      <c r="P136" s="139"/>
    </row>
    <row r="137" spans="2:17" ht="15" customHeight="1">
      <c r="B137" s="6"/>
      <c r="C137" s="8"/>
      <c r="D137" s="6"/>
      <c r="E137" s="6" t="s">
        <v>29</v>
      </c>
      <c r="F137" s="6">
        <v>5</v>
      </c>
      <c r="G137" s="6">
        <v>3</v>
      </c>
      <c r="H137" s="46">
        <f>S17</f>
        <v>567</v>
      </c>
      <c r="I137" s="13">
        <f t="shared" si="17"/>
        <v>2.835</v>
      </c>
      <c r="J137" s="13">
        <v>4.2</v>
      </c>
      <c r="K137" s="13">
        <v>4.1500000000000004</v>
      </c>
      <c r="L137" s="13">
        <v>21.09</v>
      </c>
      <c r="M137" s="13">
        <v>138.51</v>
      </c>
      <c r="N137" s="89">
        <v>759</v>
      </c>
      <c r="O137" s="21">
        <f t="shared" si="16"/>
        <v>138.51</v>
      </c>
      <c r="P137" s="139"/>
    </row>
    <row r="138" spans="2:17" ht="15" customHeight="1">
      <c r="B138" s="6">
        <v>4</v>
      </c>
      <c r="C138" s="8" t="s">
        <v>38</v>
      </c>
      <c r="D138" s="6">
        <v>40</v>
      </c>
      <c r="E138" s="6" t="s">
        <v>22</v>
      </c>
      <c r="F138" s="6">
        <v>40</v>
      </c>
      <c r="G138" s="6">
        <v>40</v>
      </c>
      <c r="H138" s="6">
        <f>S61</f>
        <v>52</v>
      </c>
      <c r="I138" s="13">
        <f t="shared" si="15"/>
        <v>2.08</v>
      </c>
      <c r="J138" s="13">
        <v>3.08</v>
      </c>
      <c r="K138" s="13">
        <v>0.96</v>
      </c>
      <c r="L138" s="13">
        <v>21.36</v>
      </c>
      <c r="M138" s="13">
        <v>106.4</v>
      </c>
      <c r="N138" s="89"/>
      <c r="O138" s="21">
        <f t="shared" si="16"/>
        <v>106.39999999999999</v>
      </c>
      <c r="P138" s="139"/>
    </row>
    <row r="139" spans="2:17" ht="15" customHeight="1">
      <c r="B139" s="6">
        <v>5</v>
      </c>
      <c r="C139" s="8" t="s">
        <v>72</v>
      </c>
      <c r="D139" s="6">
        <v>25</v>
      </c>
      <c r="E139" s="6" t="s">
        <v>22</v>
      </c>
      <c r="F139" s="6">
        <v>25</v>
      </c>
      <c r="G139" s="6">
        <v>25</v>
      </c>
      <c r="H139" s="46">
        <f>S62</f>
        <v>54</v>
      </c>
      <c r="I139" s="13">
        <f t="shared" si="15"/>
        <v>1.35</v>
      </c>
      <c r="J139" s="13">
        <v>1.18</v>
      </c>
      <c r="K139" s="13">
        <v>0.18</v>
      </c>
      <c r="L139" s="13">
        <v>12.45</v>
      </c>
      <c r="M139" s="13">
        <v>56.14</v>
      </c>
      <c r="N139" s="89"/>
      <c r="O139" s="21">
        <f t="shared" si="16"/>
        <v>56.139999999999993</v>
      </c>
      <c r="P139" s="139"/>
    </row>
    <row r="140" spans="2:17" ht="15" customHeight="1">
      <c r="B140" s="6">
        <v>6</v>
      </c>
      <c r="C140" s="8" t="s">
        <v>26</v>
      </c>
      <c r="D140" s="6">
        <v>180</v>
      </c>
      <c r="E140" s="6" t="s">
        <v>23</v>
      </c>
      <c r="F140" s="18">
        <v>11</v>
      </c>
      <c r="G140" s="6">
        <v>11</v>
      </c>
      <c r="H140" s="18">
        <f>S33</f>
        <v>148</v>
      </c>
      <c r="I140" s="13">
        <f t="shared" si="15"/>
        <v>1.6279999999999999</v>
      </c>
      <c r="J140" s="39"/>
      <c r="K140" s="39"/>
      <c r="L140" s="39"/>
      <c r="M140" s="39"/>
      <c r="N140" s="89"/>
      <c r="O140" s="21"/>
      <c r="P140" s="139"/>
    </row>
    <row r="141" spans="2:17" ht="15" customHeight="1">
      <c r="B141" s="6"/>
      <c r="C141" s="8"/>
      <c r="D141" s="6"/>
      <c r="E141" s="6" t="s">
        <v>2</v>
      </c>
      <c r="F141" s="18">
        <v>10</v>
      </c>
      <c r="G141" s="6">
        <v>10</v>
      </c>
      <c r="H141" s="18">
        <f>S50</f>
        <v>84</v>
      </c>
      <c r="I141" s="13">
        <f>H141*F141/1000</f>
        <v>0.84</v>
      </c>
      <c r="J141" s="39">
        <v>0.43</v>
      </c>
      <c r="K141" s="39">
        <v>0</v>
      </c>
      <c r="L141" s="39">
        <v>23.11</v>
      </c>
      <c r="M141" s="39">
        <v>94.16</v>
      </c>
      <c r="N141" s="89">
        <v>349</v>
      </c>
      <c r="O141" s="21">
        <f t="shared" si="16"/>
        <v>94.16</v>
      </c>
      <c r="P141" s="139"/>
    </row>
    <row r="142" spans="2:17" ht="15" customHeight="1">
      <c r="B142" s="6"/>
      <c r="C142" s="8"/>
      <c r="D142" s="6"/>
      <c r="E142" s="6" t="s">
        <v>105</v>
      </c>
      <c r="F142" s="18">
        <v>5.0000000000000001E-4</v>
      </c>
      <c r="G142" s="6">
        <v>5.0000000000000001E-4</v>
      </c>
      <c r="H142" s="18"/>
      <c r="I142" s="13"/>
      <c r="J142" s="39"/>
      <c r="K142" s="39"/>
      <c r="L142" s="39"/>
      <c r="M142" s="39"/>
      <c r="N142" s="89"/>
      <c r="O142" s="21"/>
      <c r="P142" s="139"/>
    </row>
    <row r="143" spans="2:17" ht="15" customHeight="1">
      <c r="B143" s="107"/>
      <c r="C143" s="107"/>
      <c r="D143" s="127">
        <f>SUM(D124:D141)</f>
        <v>645</v>
      </c>
      <c r="E143" s="107"/>
      <c r="F143" s="107"/>
      <c r="G143" s="107"/>
      <c r="H143" s="107"/>
      <c r="I143" s="14"/>
      <c r="J143" s="45">
        <f>SUM(J124:J142)</f>
        <v>22.879999999999995</v>
      </c>
      <c r="K143" s="45">
        <f>SUM(K124:K142)</f>
        <v>16.66</v>
      </c>
      <c r="L143" s="45">
        <f>SUM(L124:L142)</f>
        <v>98</v>
      </c>
      <c r="M143" s="45">
        <f>SUM(M124:M142)</f>
        <v>633.45999999999992</v>
      </c>
      <c r="N143" s="89"/>
      <c r="O143" s="24">
        <f t="shared" si="16"/>
        <v>633.46</v>
      </c>
      <c r="P143" s="139"/>
    </row>
    <row r="144" spans="2:17" ht="15" customHeight="1">
      <c r="B144" s="6"/>
      <c r="C144" s="30" t="s">
        <v>28</v>
      </c>
      <c r="D144" s="6"/>
      <c r="E144" s="6"/>
      <c r="F144" s="6"/>
      <c r="G144" s="6"/>
      <c r="H144" s="6"/>
      <c r="I144" s="13"/>
      <c r="J144" s="39"/>
      <c r="K144" s="39"/>
      <c r="L144" s="39"/>
      <c r="M144" s="39"/>
      <c r="N144" s="89"/>
      <c r="O144" s="21"/>
      <c r="P144" s="139"/>
    </row>
    <row r="145" spans="2:16" ht="15" customHeight="1">
      <c r="B145" s="6">
        <v>1</v>
      </c>
      <c r="C145" s="8" t="s">
        <v>201</v>
      </c>
      <c r="D145" s="18" t="s">
        <v>217</v>
      </c>
      <c r="E145" s="6" t="s">
        <v>24</v>
      </c>
      <c r="F145" s="6">
        <v>86</v>
      </c>
      <c r="G145" s="6">
        <v>86</v>
      </c>
      <c r="H145" s="92">
        <f>S19</f>
        <v>230</v>
      </c>
      <c r="I145" s="13">
        <f>H145*F145/1000</f>
        <v>19.78</v>
      </c>
      <c r="J145" s="39"/>
      <c r="K145" s="39"/>
      <c r="L145" s="39"/>
      <c r="M145" s="39"/>
      <c r="N145" s="89"/>
      <c r="O145" s="21"/>
      <c r="P145" s="139"/>
    </row>
    <row r="146" spans="2:16" ht="15" customHeight="1">
      <c r="B146" s="6"/>
      <c r="C146" s="8" t="s">
        <v>135</v>
      </c>
      <c r="D146" s="6"/>
      <c r="E146" s="6" t="s">
        <v>98</v>
      </c>
      <c r="F146" s="6">
        <v>10</v>
      </c>
      <c r="G146" s="6">
        <v>10</v>
      </c>
      <c r="H146" s="67">
        <f>S42</f>
        <v>61</v>
      </c>
      <c r="I146" s="13">
        <f t="shared" si="15"/>
        <v>0.61</v>
      </c>
      <c r="J146" s="39"/>
      <c r="K146" s="39"/>
      <c r="L146" s="39"/>
      <c r="M146" s="39"/>
      <c r="N146" s="89"/>
      <c r="O146" s="21"/>
      <c r="P146" s="139"/>
    </row>
    <row r="147" spans="2:16" ht="15" customHeight="1">
      <c r="B147" s="6"/>
      <c r="C147" s="8"/>
      <c r="D147" s="6"/>
      <c r="E147" s="6" t="s">
        <v>2</v>
      </c>
      <c r="F147" s="6">
        <v>7</v>
      </c>
      <c r="G147" s="6">
        <v>7</v>
      </c>
      <c r="H147" s="67">
        <f>S50</f>
        <v>84</v>
      </c>
      <c r="I147" s="13">
        <f>H147*F147/1000</f>
        <v>0.58799999999999997</v>
      </c>
      <c r="J147" s="39"/>
      <c r="K147" s="39"/>
      <c r="L147" s="39"/>
      <c r="M147" s="39"/>
      <c r="N147" s="89"/>
      <c r="O147" s="21"/>
      <c r="P147" s="139"/>
    </row>
    <row r="148" spans="2:16" ht="15" customHeight="1">
      <c r="B148" s="6"/>
      <c r="C148" s="8"/>
      <c r="D148" s="6"/>
      <c r="E148" s="6" t="s">
        <v>13</v>
      </c>
      <c r="F148" s="6">
        <v>0.08</v>
      </c>
      <c r="G148" s="6">
        <v>0.08</v>
      </c>
      <c r="H148" s="67">
        <f>S12</f>
        <v>13.83</v>
      </c>
      <c r="I148" s="13">
        <f>H148*F148</f>
        <v>1.1064000000000001</v>
      </c>
      <c r="J148" s="39"/>
      <c r="K148" s="39"/>
      <c r="L148" s="39"/>
      <c r="M148" s="39"/>
      <c r="N148" s="89"/>
      <c r="O148" s="21"/>
      <c r="P148" s="139"/>
    </row>
    <row r="149" spans="2:16" ht="15" customHeight="1">
      <c r="B149" s="6"/>
      <c r="C149" s="8"/>
      <c r="D149" s="6"/>
      <c r="E149" s="6" t="s">
        <v>29</v>
      </c>
      <c r="F149" s="6">
        <v>2</v>
      </c>
      <c r="G149" s="6">
        <v>2</v>
      </c>
      <c r="H149" s="67">
        <f>S17</f>
        <v>567</v>
      </c>
      <c r="I149" s="13">
        <f t="shared" ref="I149:I155" si="18">H149*F149/1000</f>
        <v>1.1339999999999999</v>
      </c>
      <c r="J149" s="39"/>
      <c r="K149" s="39"/>
      <c r="L149" s="39"/>
      <c r="M149" s="39"/>
      <c r="N149" s="89"/>
      <c r="O149" s="21"/>
      <c r="P149" s="139"/>
    </row>
    <row r="150" spans="2:16" ht="15" customHeight="1">
      <c r="B150" s="6"/>
      <c r="C150" s="8"/>
      <c r="D150" s="6"/>
      <c r="E150" s="6" t="s">
        <v>202</v>
      </c>
      <c r="F150" s="6">
        <v>3</v>
      </c>
      <c r="G150" s="6">
        <v>3</v>
      </c>
      <c r="H150" s="67">
        <f>S61</f>
        <v>52</v>
      </c>
      <c r="I150" s="13">
        <f t="shared" si="18"/>
        <v>0.156</v>
      </c>
      <c r="J150" s="39"/>
      <c r="K150" s="39"/>
      <c r="L150" s="39"/>
      <c r="M150" s="39"/>
      <c r="N150" s="89"/>
      <c r="O150" s="21"/>
      <c r="P150" s="139"/>
    </row>
    <row r="151" spans="2:16" ht="15" customHeight="1">
      <c r="B151" s="6"/>
      <c r="C151" s="8"/>
      <c r="D151" s="6"/>
      <c r="E151" s="6" t="s">
        <v>10</v>
      </c>
      <c r="F151" s="6">
        <v>3</v>
      </c>
      <c r="G151" s="6">
        <v>3</v>
      </c>
      <c r="H151" s="67">
        <f>S18</f>
        <v>200</v>
      </c>
      <c r="I151" s="13">
        <f t="shared" si="18"/>
        <v>0.6</v>
      </c>
      <c r="J151" s="39">
        <v>10.99</v>
      </c>
      <c r="K151" s="39">
        <v>6.34</v>
      </c>
      <c r="L151" s="39">
        <v>15.17</v>
      </c>
      <c r="M151" s="39">
        <v>161.69999999999999</v>
      </c>
      <c r="N151" s="89">
        <v>492</v>
      </c>
      <c r="O151" s="21">
        <f t="shared" si="16"/>
        <v>161.69999999999999</v>
      </c>
      <c r="P151" s="139"/>
    </row>
    <row r="152" spans="2:16" ht="15" customHeight="1">
      <c r="B152" s="6"/>
      <c r="C152" s="8"/>
      <c r="D152" s="6"/>
      <c r="E152" s="6" t="s">
        <v>95</v>
      </c>
      <c r="F152" s="6">
        <v>10</v>
      </c>
      <c r="G152" s="6">
        <v>10</v>
      </c>
      <c r="H152" s="67">
        <f>S21</f>
        <v>278</v>
      </c>
      <c r="I152" s="13">
        <f t="shared" si="18"/>
        <v>2.78</v>
      </c>
      <c r="J152" s="39">
        <v>0.69</v>
      </c>
      <c r="K152" s="39">
        <v>0.83</v>
      </c>
      <c r="L152" s="39">
        <v>5.35</v>
      </c>
      <c r="M152" s="39">
        <v>31.63</v>
      </c>
      <c r="N152" s="89"/>
      <c r="O152" s="21">
        <f t="shared" si="16"/>
        <v>31.629999999999995</v>
      </c>
      <c r="P152" s="139"/>
    </row>
    <row r="153" spans="2:16" ht="15" customHeight="1">
      <c r="B153" s="6">
        <v>2</v>
      </c>
      <c r="C153" s="8" t="s">
        <v>16</v>
      </c>
      <c r="D153" s="6">
        <v>180</v>
      </c>
      <c r="E153" s="6" t="s">
        <v>77</v>
      </c>
      <c r="F153" s="6">
        <v>0.6</v>
      </c>
      <c r="G153" s="6">
        <v>0.6</v>
      </c>
      <c r="H153" s="67">
        <f>S58</f>
        <v>430</v>
      </c>
      <c r="I153" s="13">
        <f t="shared" si="18"/>
        <v>0.25800000000000001</v>
      </c>
      <c r="J153" s="13"/>
      <c r="K153" s="13"/>
      <c r="L153" s="13"/>
      <c r="M153" s="13"/>
      <c r="N153" s="89"/>
      <c r="O153" s="21"/>
      <c r="P153" s="139"/>
    </row>
    <row r="154" spans="2:16" ht="15" customHeight="1">
      <c r="B154" s="6"/>
      <c r="C154" s="8"/>
      <c r="D154" s="6"/>
      <c r="E154" s="6" t="s">
        <v>2</v>
      </c>
      <c r="F154" s="6">
        <v>10</v>
      </c>
      <c r="G154" s="6">
        <v>10</v>
      </c>
      <c r="H154" s="89">
        <f>S50</f>
        <v>84</v>
      </c>
      <c r="I154" s="13">
        <f>H154*F154/1000</f>
        <v>0.84</v>
      </c>
      <c r="J154" s="13">
        <v>0.36</v>
      </c>
      <c r="K154" s="13">
        <v>0</v>
      </c>
      <c r="L154" s="13">
        <v>25.2</v>
      </c>
      <c r="M154" s="13">
        <v>102.24</v>
      </c>
      <c r="N154" s="89">
        <v>943</v>
      </c>
      <c r="O154" s="21">
        <f t="shared" si="16"/>
        <v>102.24</v>
      </c>
      <c r="P154" s="139"/>
    </row>
    <row r="155" spans="2:16" ht="15" customHeight="1">
      <c r="B155" s="6"/>
      <c r="C155" s="15"/>
      <c r="D155" s="15"/>
      <c r="E155" s="6" t="s">
        <v>103</v>
      </c>
      <c r="F155" s="3">
        <v>3</v>
      </c>
      <c r="G155" s="3">
        <v>3</v>
      </c>
      <c r="H155" s="3">
        <f>S54</f>
        <v>27</v>
      </c>
      <c r="I155" s="13">
        <f t="shared" si="18"/>
        <v>8.1000000000000003E-2</v>
      </c>
      <c r="J155" s="39"/>
      <c r="K155" s="39"/>
      <c r="L155" s="39"/>
      <c r="M155" s="39"/>
      <c r="N155" s="89"/>
      <c r="O155" s="21"/>
      <c r="P155" s="139"/>
    </row>
    <row r="156" spans="2:16" ht="15" customHeight="1">
      <c r="B156" s="107"/>
      <c r="C156" s="107"/>
      <c r="D156" s="127">
        <v>280</v>
      </c>
      <c r="E156" s="107"/>
      <c r="F156" s="107"/>
      <c r="G156" s="107"/>
      <c r="H156" s="107"/>
      <c r="I156" s="93"/>
      <c r="J156" s="45">
        <f>SUM(J145:J155)</f>
        <v>12.04</v>
      </c>
      <c r="K156" s="45">
        <f>SUM(K145:K155)</f>
        <v>7.17</v>
      </c>
      <c r="L156" s="45">
        <f>SUM(L145:L155)</f>
        <v>45.72</v>
      </c>
      <c r="M156" s="45">
        <f>SUM(M145:M155)</f>
        <v>295.57</v>
      </c>
      <c r="N156" s="89"/>
      <c r="O156" s="24">
        <f t="shared" si="16"/>
        <v>295.57</v>
      </c>
      <c r="P156" s="139"/>
    </row>
    <row r="157" spans="2:16" ht="15.75">
      <c r="B157" s="174" t="s">
        <v>147</v>
      </c>
      <c r="C157" s="174"/>
      <c r="D157" s="174"/>
      <c r="E157" s="174"/>
      <c r="F157" s="174"/>
      <c r="G157" s="174"/>
      <c r="H157" s="174"/>
      <c r="I157" s="94"/>
      <c r="J157" s="45">
        <f>J122+J143+J156</f>
        <v>53.51</v>
      </c>
      <c r="K157" s="45">
        <f>K122+K143+K156</f>
        <v>35.200000000000003</v>
      </c>
      <c r="L157" s="45">
        <f>L122+L143+L156</f>
        <v>225.67999999999998</v>
      </c>
      <c r="M157" s="45">
        <f>M122+M143+M156</f>
        <v>1433.5599999999997</v>
      </c>
      <c r="N157" s="97"/>
      <c r="O157" s="21">
        <f t="shared" si="16"/>
        <v>1433.56</v>
      </c>
      <c r="P157" s="142"/>
    </row>
    <row r="158" spans="2:16" ht="15" customHeight="1">
      <c r="B158" s="6"/>
      <c r="C158" s="3"/>
      <c r="D158" s="6"/>
      <c r="E158" s="6"/>
      <c r="F158" s="6"/>
      <c r="G158" s="6"/>
      <c r="H158" s="6"/>
      <c r="I158" s="45">
        <f>SUM(I113:I157)</f>
        <v>103.36219999999999</v>
      </c>
      <c r="J158" s="96"/>
      <c r="K158" s="96"/>
      <c r="L158" s="96"/>
      <c r="M158" s="96"/>
      <c r="N158" s="97"/>
      <c r="O158" s="21"/>
      <c r="P158" s="139"/>
    </row>
    <row r="159" spans="2:16" ht="15" customHeight="1">
      <c r="B159" s="19"/>
      <c r="C159" s="31"/>
      <c r="D159" s="19"/>
      <c r="E159" s="19"/>
      <c r="F159" s="19"/>
      <c r="G159" s="19"/>
      <c r="H159" s="19"/>
      <c r="I159" s="17"/>
      <c r="J159" s="17"/>
      <c r="K159" s="17"/>
      <c r="L159" s="17"/>
      <c r="M159" s="17"/>
      <c r="N159" s="68"/>
      <c r="O159" s="21"/>
      <c r="P159" s="141"/>
    </row>
    <row r="160" spans="2:16" s="48" customFormat="1" ht="15" customHeight="1">
      <c r="B160" s="153"/>
      <c r="C160" s="152" t="s">
        <v>42</v>
      </c>
      <c r="N160" s="69"/>
      <c r="O160" s="24"/>
      <c r="P160" s="140"/>
    </row>
    <row r="161" spans="2:16" ht="31.5" customHeight="1">
      <c r="B161" s="168" t="s">
        <v>3</v>
      </c>
      <c r="C161" s="15"/>
      <c r="D161" s="51" t="s">
        <v>4</v>
      </c>
      <c r="E161" s="168" t="s">
        <v>30</v>
      </c>
      <c r="F161" s="52" t="s">
        <v>15</v>
      </c>
      <c r="G161" s="53" t="s">
        <v>31</v>
      </c>
      <c r="H161" s="52" t="s">
        <v>32</v>
      </c>
      <c r="I161" s="52" t="s">
        <v>33</v>
      </c>
      <c r="J161" s="175" t="s">
        <v>73</v>
      </c>
      <c r="K161" s="175" t="s">
        <v>74</v>
      </c>
      <c r="L161" s="175" t="s">
        <v>75</v>
      </c>
      <c r="M161" s="179" t="s">
        <v>76</v>
      </c>
      <c r="N161" s="183" t="s">
        <v>106</v>
      </c>
      <c r="O161" s="21"/>
      <c r="P161" s="141"/>
    </row>
    <row r="162" spans="2:16" ht="15" customHeight="1">
      <c r="B162" s="177"/>
      <c r="C162" s="29" t="s">
        <v>0</v>
      </c>
      <c r="D162" s="3" t="s">
        <v>34</v>
      </c>
      <c r="E162" s="170"/>
      <c r="F162" s="6" t="s">
        <v>34</v>
      </c>
      <c r="G162" s="7" t="s">
        <v>34</v>
      </c>
      <c r="H162" s="33" t="s">
        <v>35</v>
      </c>
      <c r="I162" s="9" t="s">
        <v>36</v>
      </c>
      <c r="J162" s="176"/>
      <c r="K162" s="176"/>
      <c r="L162" s="176"/>
      <c r="M162" s="180"/>
      <c r="N162" s="184"/>
      <c r="O162" s="21"/>
      <c r="P162" s="141"/>
    </row>
    <row r="163" spans="2:16" ht="15" customHeight="1">
      <c r="B163" s="6">
        <v>1</v>
      </c>
      <c r="C163" s="59" t="s">
        <v>100</v>
      </c>
      <c r="D163" s="6">
        <v>200</v>
      </c>
      <c r="E163" s="6" t="s">
        <v>37</v>
      </c>
      <c r="F163" s="6">
        <v>21</v>
      </c>
      <c r="G163" s="6">
        <v>21</v>
      </c>
      <c r="H163" s="46">
        <f>S52</f>
        <v>46</v>
      </c>
      <c r="I163" s="13">
        <f t="shared" ref="I163:I170" si="19">F163*H163/1000</f>
        <v>0.96599999999999997</v>
      </c>
      <c r="J163" s="39"/>
      <c r="K163" s="39"/>
      <c r="L163" s="39"/>
      <c r="M163" s="39"/>
      <c r="N163" s="89"/>
      <c r="O163" s="21"/>
      <c r="P163" s="139"/>
    </row>
    <row r="164" spans="2:16" ht="15" customHeight="1">
      <c r="B164" s="6"/>
      <c r="C164" s="8"/>
      <c r="D164" s="6"/>
      <c r="E164" s="6" t="s">
        <v>12</v>
      </c>
      <c r="F164" s="6">
        <v>150</v>
      </c>
      <c r="G164" s="6">
        <v>150</v>
      </c>
      <c r="H164" s="6">
        <f>S16</f>
        <v>75</v>
      </c>
      <c r="I164" s="13">
        <f t="shared" si="19"/>
        <v>11.25</v>
      </c>
      <c r="J164" s="39"/>
      <c r="K164" s="39"/>
      <c r="L164" s="39"/>
      <c r="M164" s="39"/>
      <c r="N164" s="89"/>
      <c r="O164" s="21"/>
      <c r="P164" s="139"/>
    </row>
    <row r="165" spans="2:16" ht="15" customHeight="1">
      <c r="B165" s="6"/>
      <c r="C165" s="8"/>
      <c r="D165" s="6"/>
      <c r="E165" s="6" t="s">
        <v>2</v>
      </c>
      <c r="F165" s="6">
        <v>5</v>
      </c>
      <c r="G165" s="6">
        <v>5</v>
      </c>
      <c r="H165" s="6">
        <f>S50</f>
        <v>84</v>
      </c>
      <c r="I165" s="13">
        <f t="shared" si="19"/>
        <v>0.42</v>
      </c>
      <c r="J165" s="39"/>
      <c r="K165" s="39"/>
      <c r="L165" s="39"/>
      <c r="M165" s="39"/>
      <c r="N165" s="89"/>
      <c r="O165" s="21"/>
      <c r="P165" s="139"/>
    </row>
    <row r="166" spans="2:16" ht="15" customHeight="1">
      <c r="B166" s="6"/>
      <c r="C166" s="8"/>
      <c r="D166" s="6"/>
      <c r="E166" s="6" t="s">
        <v>29</v>
      </c>
      <c r="F166" s="6">
        <v>5</v>
      </c>
      <c r="G166" s="6">
        <v>5</v>
      </c>
      <c r="H166" s="6">
        <f>S17</f>
        <v>567</v>
      </c>
      <c r="I166" s="13">
        <f t="shared" si="19"/>
        <v>2.835</v>
      </c>
      <c r="J166" s="13">
        <v>6.6</v>
      </c>
      <c r="K166" s="13">
        <v>9.1999999999999993</v>
      </c>
      <c r="L166" s="13">
        <v>20.64</v>
      </c>
      <c r="M166" s="13">
        <v>191.76</v>
      </c>
      <c r="N166" s="89">
        <v>35</v>
      </c>
      <c r="O166" s="21">
        <f t="shared" si="16"/>
        <v>191.76</v>
      </c>
      <c r="P166" s="139"/>
    </row>
    <row r="167" spans="2:16" ht="15" customHeight="1">
      <c r="B167" s="6">
        <v>2</v>
      </c>
      <c r="C167" s="42" t="s">
        <v>16</v>
      </c>
      <c r="D167" s="43">
        <v>180</v>
      </c>
      <c r="E167" s="27" t="s">
        <v>77</v>
      </c>
      <c r="F167" s="27">
        <v>0.9</v>
      </c>
      <c r="G167" s="27">
        <v>0.9</v>
      </c>
      <c r="H167" s="27">
        <f>S58</f>
        <v>430</v>
      </c>
      <c r="I167" s="39">
        <f t="shared" si="19"/>
        <v>0.38700000000000001</v>
      </c>
      <c r="J167" s="39"/>
      <c r="K167" s="39"/>
      <c r="L167" s="39"/>
      <c r="M167" s="39"/>
      <c r="N167" s="89"/>
      <c r="O167" s="21"/>
      <c r="P167" s="139"/>
    </row>
    <row r="168" spans="2:16" ht="15" customHeight="1">
      <c r="B168" s="6"/>
      <c r="C168" s="42"/>
      <c r="D168" s="27"/>
      <c r="E168" s="27" t="s">
        <v>2</v>
      </c>
      <c r="F168" s="27">
        <v>10</v>
      </c>
      <c r="G168" s="27">
        <v>10</v>
      </c>
      <c r="H168" s="27">
        <f>S50</f>
        <v>84</v>
      </c>
      <c r="I168" s="39">
        <f t="shared" si="19"/>
        <v>0.84</v>
      </c>
      <c r="J168" s="13">
        <v>0.36</v>
      </c>
      <c r="K168" s="13">
        <v>0</v>
      </c>
      <c r="L168" s="13">
        <v>25.2</v>
      </c>
      <c r="M168" s="13">
        <v>102.24</v>
      </c>
      <c r="N168" s="89">
        <v>943</v>
      </c>
      <c r="O168" s="21">
        <f t="shared" si="16"/>
        <v>102.24</v>
      </c>
      <c r="P168" s="139"/>
    </row>
    <row r="169" spans="2:16" ht="15" customHeight="1">
      <c r="B169" s="6">
        <v>3</v>
      </c>
      <c r="C169" s="8" t="s">
        <v>9</v>
      </c>
      <c r="D169" s="7">
        <v>30</v>
      </c>
      <c r="E169" s="6" t="s">
        <v>22</v>
      </c>
      <c r="F169" s="6">
        <v>30</v>
      </c>
      <c r="G169" s="6">
        <v>30</v>
      </c>
      <c r="H169" s="6">
        <f>S61</f>
        <v>52</v>
      </c>
      <c r="I169" s="13">
        <f t="shared" si="19"/>
        <v>1.56</v>
      </c>
      <c r="J169" s="13">
        <v>2.31</v>
      </c>
      <c r="K169" s="13">
        <v>0.72</v>
      </c>
      <c r="L169" s="13">
        <v>16.02</v>
      </c>
      <c r="M169" s="13">
        <v>79.8</v>
      </c>
      <c r="N169" s="89"/>
      <c r="O169" s="21">
        <f t="shared" si="16"/>
        <v>79.8</v>
      </c>
      <c r="P169" s="139"/>
    </row>
    <row r="170" spans="2:16" ht="15" customHeight="1">
      <c r="B170" s="18">
        <v>4</v>
      </c>
      <c r="C170" s="56" t="s">
        <v>214</v>
      </c>
      <c r="D170" s="18">
        <v>50</v>
      </c>
      <c r="E170" s="18" t="s">
        <v>79</v>
      </c>
      <c r="F170" s="18">
        <v>50</v>
      </c>
      <c r="G170" s="18"/>
      <c r="H170" s="18">
        <f>S31</f>
        <v>110</v>
      </c>
      <c r="I170" s="13">
        <f t="shared" si="19"/>
        <v>5.5</v>
      </c>
      <c r="J170" s="14">
        <v>0.2</v>
      </c>
      <c r="K170" s="14">
        <v>0.2</v>
      </c>
      <c r="L170" s="14">
        <v>4.9000000000000004</v>
      </c>
      <c r="M170" s="14">
        <v>22.2</v>
      </c>
      <c r="N170" s="89"/>
      <c r="O170" s="21">
        <f t="shared" si="16"/>
        <v>22.200000000000003</v>
      </c>
      <c r="P170" s="139"/>
    </row>
    <row r="171" spans="2:16" ht="15" customHeight="1">
      <c r="B171" s="6"/>
      <c r="C171" s="58"/>
      <c r="D171" s="132">
        <f>SUM(D163:D170)</f>
        <v>460</v>
      </c>
      <c r="E171" s="6"/>
      <c r="F171" s="6"/>
      <c r="G171" s="6"/>
      <c r="H171" s="6"/>
      <c r="I171" s="13"/>
      <c r="J171" s="45">
        <f>SUM(J163:J170)</f>
        <v>9.4699999999999989</v>
      </c>
      <c r="K171" s="45">
        <f>SUM(K163:K170)</f>
        <v>10.119999999999999</v>
      </c>
      <c r="L171" s="45">
        <f>SUM(L163:L170)</f>
        <v>66.760000000000005</v>
      </c>
      <c r="M171" s="45">
        <f>SUM(M163:M170)</f>
        <v>396</v>
      </c>
      <c r="N171" s="89"/>
      <c r="O171" s="21">
        <f t="shared" si="16"/>
        <v>396</v>
      </c>
      <c r="P171" s="139"/>
    </row>
    <row r="172" spans="2:16" ht="15" customHeight="1">
      <c r="B172" s="6"/>
      <c r="C172" s="30" t="s">
        <v>5</v>
      </c>
      <c r="D172" s="16"/>
      <c r="E172" s="3"/>
      <c r="F172" s="6"/>
      <c r="G172" s="6"/>
      <c r="H172" s="6"/>
      <c r="I172" s="13"/>
      <c r="J172" s="39"/>
      <c r="K172" s="39"/>
      <c r="L172" s="39"/>
      <c r="M172" s="39"/>
      <c r="N172" s="89"/>
      <c r="O172" s="21"/>
      <c r="P172" s="139"/>
    </row>
    <row r="173" spans="2:16" ht="15" customHeight="1">
      <c r="B173" s="6">
        <v>1</v>
      </c>
      <c r="C173" s="8" t="s">
        <v>210</v>
      </c>
      <c r="D173" s="6">
        <v>200</v>
      </c>
      <c r="E173" s="6" t="s">
        <v>7</v>
      </c>
      <c r="F173" s="6">
        <v>67</v>
      </c>
      <c r="G173" s="6">
        <v>40</v>
      </c>
      <c r="H173" s="6">
        <f>S22</f>
        <v>60</v>
      </c>
      <c r="I173" s="13">
        <f t="shared" ref="I173:I177" si="20">F173*H173/1000</f>
        <v>4.0199999999999996</v>
      </c>
      <c r="J173" s="39"/>
      <c r="K173" s="39"/>
      <c r="L173" s="39"/>
      <c r="M173" s="39"/>
      <c r="N173" s="89"/>
      <c r="O173" s="21"/>
      <c r="P173" s="139"/>
    </row>
    <row r="174" spans="2:16" ht="15" customHeight="1">
      <c r="B174" s="6"/>
      <c r="C174" s="8"/>
      <c r="D174" s="6"/>
      <c r="E174" s="6" t="s">
        <v>85</v>
      </c>
      <c r="F174" s="6">
        <v>16</v>
      </c>
      <c r="G174" s="6">
        <v>15</v>
      </c>
      <c r="H174" s="6">
        <f>S46</f>
        <v>59</v>
      </c>
      <c r="I174" s="13">
        <f t="shared" si="20"/>
        <v>0.94399999999999995</v>
      </c>
      <c r="J174" s="39"/>
      <c r="K174" s="39"/>
      <c r="L174" s="39"/>
      <c r="M174" s="39"/>
      <c r="N174" s="89"/>
      <c r="O174" s="21"/>
      <c r="P174" s="139"/>
    </row>
    <row r="175" spans="2:16">
      <c r="B175" s="6"/>
      <c r="C175" s="8"/>
      <c r="D175" s="6"/>
      <c r="E175" s="6" t="s">
        <v>6</v>
      </c>
      <c r="F175" s="6">
        <v>11</v>
      </c>
      <c r="G175" s="6">
        <v>9</v>
      </c>
      <c r="H175" s="6">
        <f>S24</f>
        <v>50</v>
      </c>
      <c r="I175" s="13">
        <f t="shared" si="20"/>
        <v>0.55000000000000004</v>
      </c>
      <c r="J175" s="39"/>
      <c r="K175" s="39"/>
      <c r="L175" s="39"/>
      <c r="M175" s="39"/>
      <c r="N175" s="89"/>
      <c r="O175" s="21"/>
      <c r="P175" s="139"/>
    </row>
    <row r="176" spans="2:16" ht="15" customHeight="1">
      <c r="B176" s="6"/>
      <c r="C176" s="8"/>
      <c r="D176" s="6"/>
      <c r="E176" s="6" t="s">
        <v>8</v>
      </c>
      <c r="F176" s="6">
        <v>10</v>
      </c>
      <c r="G176" s="6">
        <v>7</v>
      </c>
      <c r="H176" s="6">
        <f>S25</f>
        <v>60</v>
      </c>
      <c r="I176" s="13">
        <f t="shared" si="20"/>
        <v>0.6</v>
      </c>
      <c r="J176" s="39"/>
      <c r="K176" s="39"/>
      <c r="L176" s="39"/>
      <c r="M176" s="39"/>
      <c r="N176" s="89"/>
      <c r="O176" s="21"/>
      <c r="P176" s="139"/>
    </row>
    <row r="177" spans="2:16">
      <c r="B177" s="6"/>
      <c r="C177" s="8"/>
      <c r="D177" s="6"/>
      <c r="E177" s="6" t="s">
        <v>89</v>
      </c>
      <c r="F177" s="6">
        <v>4</v>
      </c>
      <c r="G177" s="6">
        <v>4</v>
      </c>
      <c r="H177" s="6">
        <f>S37</f>
        <v>155</v>
      </c>
      <c r="I177" s="13">
        <f t="shared" si="20"/>
        <v>0.62</v>
      </c>
      <c r="J177" s="39">
        <v>4.96</v>
      </c>
      <c r="K177" s="39">
        <v>4.41</v>
      </c>
      <c r="L177" s="39">
        <v>16.440000000000001</v>
      </c>
      <c r="M177" s="39">
        <v>125.29</v>
      </c>
      <c r="N177" s="89">
        <v>221</v>
      </c>
      <c r="O177" s="21">
        <f t="shared" si="16"/>
        <v>125.29</v>
      </c>
      <c r="P177" s="139"/>
    </row>
    <row r="178" spans="2:16" ht="15" customHeight="1">
      <c r="B178" s="6">
        <v>2</v>
      </c>
      <c r="C178" s="59" t="s">
        <v>203</v>
      </c>
      <c r="D178" s="18" t="s">
        <v>165</v>
      </c>
      <c r="E178" s="18" t="s">
        <v>204</v>
      </c>
      <c r="F178" s="18">
        <v>102</v>
      </c>
      <c r="G178" s="18">
        <v>86</v>
      </c>
      <c r="H178" s="6">
        <f>S14</f>
        <v>295</v>
      </c>
      <c r="I178" s="13">
        <f t="shared" ref="I178:I184" si="21">F178*H178/1000</f>
        <v>30.09</v>
      </c>
      <c r="J178" s="39"/>
      <c r="K178" s="39"/>
      <c r="L178" s="39"/>
      <c r="M178" s="39"/>
      <c r="N178" s="89"/>
      <c r="O178" s="21"/>
      <c r="P178" s="139"/>
    </row>
    <row r="179" spans="2:16" ht="15" customHeight="1">
      <c r="B179" s="6"/>
      <c r="C179" s="59"/>
      <c r="D179" s="18"/>
      <c r="E179" s="18" t="s">
        <v>10</v>
      </c>
      <c r="F179" s="18">
        <v>5</v>
      </c>
      <c r="G179" s="18">
        <v>5</v>
      </c>
      <c r="H179" s="6">
        <f>S18</f>
        <v>200</v>
      </c>
      <c r="I179" s="13">
        <f t="shared" si="21"/>
        <v>1</v>
      </c>
      <c r="J179" s="14">
        <v>24.46</v>
      </c>
      <c r="K179" s="14">
        <v>28.6</v>
      </c>
      <c r="L179" s="14">
        <v>5.08</v>
      </c>
      <c r="M179" s="14">
        <v>375.56</v>
      </c>
      <c r="N179" s="89">
        <v>703</v>
      </c>
      <c r="O179" s="21">
        <f t="shared" ref="O179:O184" si="22">(J179+L179)*4+K179*9</f>
        <v>375.56000000000006</v>
      </c>
      <c r="P179" s="139"/>
    </row>
    <row r="180" spans="2:16" ht="15" customHeight="1">
      <c r="B180" s="6"/>
      <c r="C180" s="8"/>
      <c r="D180" s="6"/>
      <c r="E180" s="6" t="s">
        <v>10</v>
      </c>
      <c r="F180" s="6">
        <v>11</v>
      </c>
      <c r="G180" s="6">
        <v>11</v>
      </c>
      <c r="H180" s="6">
        <f>S18</f>
        <v>200</v>
      </c>
      <c r="I180" s="13">
        <f t="shared" si="21"/>
        <v>2.2000000000000002</v>
      </c>
      <c r="J180" s="39"/>
      <c r="K180" s="39"/>
      <c r="L180" s="39"/>
      <c r="M180" s="39"/>
      <c r="N180" s="89"/>
      <c r="O180" s="21"/>
      <c r="P180" s="139"/>
    </row>
    <row r="181" spans="2:16" ht="15" customHeight="1">
      <c r="B181" s="6"/>
      <c r="C181" s="8"/>
      <c r="D181" s="6"/>
      <c r="E181" s="6" t="s">
        <v>83</v>
      </c>
      <c r="F181" s="6">
        <v>5</v>
      </c>
      <c r="G181" s="6">
        <v>5</v>
      </c>
      <c r="H181" s="18">
        <f>S40</f>
        <v>43</v>
      </c>
      <c r="I181" s="13">
        <f t="shared" si="21"/>
        <v>0.215</v>
      </c>
      <c r="J181" s="39"/>
      <c r="K181" s="39"/>
      <c r="L181" s="39"/>
      <c r="M181" s="39"/>
      <c r="N181" s="89"/>
      <c r="O181" s="21"/>
      <c r="P181" s="139"/>
    </row>
    <row r="182" spans="2:16" ht="15" customHeight="1">
      <c r="B182" s="6"/>
      <c r="C182" s="8"/>
      <c r="D182" s="6"/>
      <c r="E182" s="6" t="s">
        <v>21</v>
      </c>
      <c r="F182" s="6">
        <v>5</v>
      </c>
      <c r="G182" s="6">
        <v>5</v>
      </c>
      <c r="H182" s="25">
        <f>S30</f>
        <v>145</v>
      </c>
      <c r="I182" s="13">
        <f t="shared" si="21"/>
        <v>0.72499999999999998</v>
      </c>
      <c r="J182" s="39">
        <v>0.88</v>
      </c>
      <c r="K182" s="39">
        <v>2.5</v>
      </c>
      <c r="L182" s="39">
        <v>3.51</v>
      </c>
      <c r="M182" s="39">
        <v>40.06</v>
      </c>
      <c r="N182" s="89">
        <v>355</v>
      </c>
      <c r="O182" s="21">
        <f t="shared" si="22"/>
        <v>40.06</v>
      </c>
      <c r="P182" s="139"/>
    </row>
    <row r="183" spans="2:16" s="48" customFormat="1" ht="15" customHeight="1">
      <c r="B183" s="18">
        <v>3</v>
      </c>
      <c r="C183" s="59" t="s">
        <v>208</v>
      </c>
      <c r="D183" s="18">
        <v>130</v>
      </c>
      <c r="E183" s="18" t="s">
        <v>1</v>
      </c>
      <c r="F183" s="18">
        <v>52</v>
      </c>
      <c r="G183" s="18">
        <v>52</v>
      </c>
      <c r="H183" s="25">
        <f>S43</f>
        <v>115</v>
      </c>
      <c r="I183" s="14">
        <f t="shared" si="21"/>
        <v>5.98</v>
      </c>
      <c r="J183" s="14"/>
      <c r="K183" s="14"/>
      <c r="L183" s="14"/>
      <c r="M183" s="14"/>
      <c r="N183" s="89"/>
      <c r="O183" s="24"/>
      <c r="P183" s="139"/>
    </row>
    <row r="184" spans="2:16" ht="15" customHeight="1">
      <c r="B184" s="6"/>
      <c r="C184" s="8"/>
      <c r="D184" s="6"/>
      <c r="E184" s="6" t="s">
        <v>29</v>
      </c>
      <c r="F184" s="6">
        <v>5</v>
      </c>
      <c r="G184" s="6">
        <v>5</v>
      </c>
      <c r="H184" s="25">
        <f>S17</f>
        <v>567</v>
      </c>
      <c r="I184" s="13">
        <f t="shared" si="21"/>
        <v>2.835</v>
      </c>
      <c r="J184" s="39">
        <v>3.73</v>
      </c>
      <c r="K184" s="39">
        <v>0.95</v>
      </c>
      <c r="L184" s="39">
        <v>36.69</v>
      </c>
      <c r="M184" s="39">
        <v>170.23</v>
      </c>
      <c r="N184" s="116">
        <v>304</v>
      </c>
      <c r="O184" s="21">
        <f t="shared" si="22"/>
        <v>170.23</v>
      </c>
      <c r="P184" s="139"/>
    </row>
    <row r="185" spans="2:16" ht="15" customHeight="1">
      <c r="B185" s="6">
        <v>4</v>
      </c>
      <c r="C185" s="8" t="s">
        <v>38</v>
      </c>
      <c r="D185" s="6">
        <v>30</v>
      </c>
      <c r="E185" s="6" t="s">
        <v>22</v>
      </c>
      <c r="F185" s="6">
        <v>30</v>
      </c>
      <c r="G185" s="6">
        <v>30</v>
      </c>
      <c r="H185" s="6">
        <f>S61</f>
        <v>52</v>
      </c>
      <c r="I185" s="13">
        <f t="shared" ref="I185:I188" si="23">F185*H185/1000</f>
        <v>1.56</v>
      </c>
      <c r="J185" s="13">
        <v>2.31</v>
      </c>
      <c r="K185" s="13">
        <v>0.72</v>
      </c>
      <c r="L185" s="13">
        <v>16.02</v>
      </c>
      <c r="M185" s="13">
        <v>79.8</v>
      </c>
      <c r="N185" s="89"/>
      <c r="O185" s="21">
        <f t="shared" ref="O185:O248" si="24">(J185+L185)*4+K185*9</f>
        <v>79.8</v>
      </c>
      <c r="P185" s="139"/>
    </row>
    <row r="186" spans="2:16" ht="15" customHeight="1">
      <c r="B186" s="6">
        <v>5</v>
      </c>
      <c r="C186" s="8" t="s">
        <v>72</v>
      </c>
      <c r="D186" s="6">
        <v>20</v>
      </c>
      <c r="E186" s="6" t="s">
        <v>22</v>
      </c>
      <c r="F186" s="6">
        <v>20</v>
      </c>
      <c r="G186" s="6">
        <v>20</v>
      </c>
      <c r="H186" s="46">
        <f>S62</f>
        <v>54</v>
      </c>
      <c r="I186" s="13">
        <f t="shared" si="23"/>
        <v>1.08</v>
      </c>
      <c r="J186" s="13">
        <v>0.94</v>
      </c>
      <c r="K186" s="13">
        <v>0.14000000000000001</v>
      </c>
      <c r="L186" s="13">
        <v>9.9600000000000009</v>
      </c>
      <c r="M186" s="13">
        <v>44.86</v>
      </c>
      <c r="N186" s="89"/>
      <c r="O186" s="21">
        <f t="shared" si="24"/>
        <v>44.86</v>
      </c>
      <c r="P186" s="139"/>
    </row>
    <row r="187" spans="2:16" ht="15" customHeight="1">
      <c r="B187" s="6">
        <v>6</v>
      </c>
      <c r="C187" s="8" t="s">
        <v>26</v>
      </c>
      <c r="D187" s="6">
        <v>180</v>
      </c>
      <c r="E187" s="6" t="s">
        <v>23</v>
      </c>
      <c r="F187" s="18">
        <v>11</v>
      </c>
      <c r="G187" s="6">
        <v>11</v>
      </c>
      <c r="H187" s="18">
        <f>S33</f>
        <v>148</v>
      </c>
      <c r="I187" s="13">
        <f t="shared" si="23"/>
        <v>1.6279999999999999</v>
      </c>
      <c r="J187" s="39"/>
      <c r="K187" s="39"/>
      <c r="L187" s="39"/>
      <c r="M187" s="39"/>
      <c r="N187" s="89"/>
      <c r="O187" s="21"/>
      <c r="P187" s="139"/>
    </row>
    <row r="188" spans="2:16" ht="15" customHeight="1">
      <c r="B188" s="6"/>
      <c r="C188" s="8"/>
      <c r="D188" s="6"/>
      <c r="E188" s="27" t="s">
        <v>2</v>
      </c>
      <c r="F188" s="27">
        <v>10</v>
      </c>
      <c r="G188" s="27">
        <v>10</v>
      </c>
      <c r="H188" s="27">
        <f>S50</f>
        <v>84</v>
      </c>
      <c r="I188" s="13">
        <f t="shared" si="23"/>
        <v>0.84</v>
      </c>
      <c r="J188" s="39">
        <v>0.43</v>
      </c>
      <c r="K188" s="39">
        <v>0</v>
      </c>
      <c r="L188" s="39">
        <v>23.11</v>
      </c>
      <c r="M188" s="39">
        <v>94.16</v>
      </c>
      <c r="N188" s="89">
        <v>349</v>
      </c>
      <c r="O188" s="21">
        <f t="shared" si="24"/>
        <v>94.16</v>
      </c>
      <c r="P188" s="139"/>
    </row>
    <row r="189" spans="2:16" ht="15" customHeight="1">
      <c r="B189" s="6"/>
      <c r="C189" s="8"/>
      <c r="D189" s="7"/>
      <c r="E189" s="27" t="s">
        <v>105</v>
      </c>
      <c r="F189" s="27">
        <v>5.0000000000000001E-4</v>
      </c>
      <c r="G189" s="27">
        <v>5.0000000000000001E-4</v>
      </c>
      <c r="H189" s="27"/>
      <c r="I189" s="13"/>
      <c r="J189" s="39"/>
      <c r="K189" s="39"/>
      <c r="L189" s="39"/>
      <c r="M189" s="39"/>
      <c r="N189" s="89"/>
      <c r="O189" s="21"/>
      <c r="P189" s="139"/>
    </row>
    <row r="190" spans="2:16" ht="15" customHeight="1">
      <c r="B190" s="107"/>
      <c r="C190" s="107"/>
      <c r="D190" s="127">
        <v>680</v>
      </c>
      <c r="E190" s="107"/>
      <c r="F190" s="107"/>
      <c r="G190" s="107"/>
      <c r="H190" s="107"/>
      <c r="I190" s="14"/>
      <c r="J190" s="45">
        <f>SUM(J173:J189)</f>
        <v>37.71</v>
      </c>
      <c r="K190" s="45">
        <f>SUM(K173:K189)</f>
        <v>37.320000000000007</v>
      </c>
      <c r="L190" s="45">
        <f>SUM(L173:L189)</f>
        <v>110.80999999999999</v>
      </c>
      <c r="M190" s="45">
        <f>SUM(M173:M189)</f>
        <v>929.96</v>
      </c>
      <c r="N190" s="89"/>
      <c r="O190" s="21">
        <f t="shared" si="24"/>
        <v>929.96</v>
      </c>
      <c r="P190" s="139"/>
    </row>
    <row r="191" spans="2:16" ht="15" customHeight="1">
      <c r="B191" s="6"/>
      <c r="C191" s="30" t="s">
        <v>28</v>
      </c>
      <c r="D191" s="7"/>
      <c r="E191" s="6"/>
      <c r="F191" s="6"/>
      <c r="G191" s="6"/>
      <c r="H191" s="6"/>
      <c r="I191" s="13"/>
      <c r="J191" s="39"/>
      <c r="K191" s="39"/>
      <c r="L191" s="39"/>
      <c r="M191" s="39"/>
      <c r="N191" s="89"/>
      <c r="O191" s="21"/>
      <c r="P191" s="139"/>
    </row>
    <row r="192" spans="2:16" ht="15" customHeight="1">
      <c r="B192" s="6">
        <v>1</v>
      </c>
      <c r="C192" s="8" t="s">
        <v>137</v>
      </c>
      <c r="D192" s="18">
        <v>55</v>
      </c>
      <c r="E192" s="6" t="s">
        <v>13</v>
      </c>
      <c r="F192" s="6">
        <v>1</v>
      </c>
      <c r="G192" s="6">
        <v>40</v>
      </c>
      <c r="H192" s="13">
        <f>S12</f>
        <v>13.83</v>
      </c>
      <c r="I192" s="13">
        <f>F192*H192</f>
        <v>13.83</v>
      </c>
      <c r="J192" s="39"/>
      <c r="K192" s="39"/>
      <c r="L192" s="39"/>
      <c r="M192" s="39"/>
      <c r="N192" s="89"/>
      <c r="O192" s="21"/>
      <c r="P192" s="139"/>
    </row>
    <row r="193" spans="2:17" ht="15" customHeight="1">
      <c r="B193" s="6"/>
      <c r="C193" s="8"/>
      <c r="D193" s="6"/>
      <c r="E193" s="6" t="s">
        <v>12</v>
      </c>
      <c r="F193" s="6">
        <v>15</v>
      </c>
      <c r="G193" s="6">
        <v>15</v>
      </c>
      <c r="H193" s="6">
        <f>S16</f>
        <v>75</v>
      </c>
      <c r="I193" s="13">
        <f t="shared" ref="I193:I195" si="25">F193*H193/1000</f>
        <v>1.125</v>
      </c>
      <c r="J193" s="39"/>
      <c r="K193" s="39"/>
      <c r="L193" s="39"/>
      <c r="M193" s="39"/>
      <c r="N193" s="89"/>
      <c r="O193" s="21"/>
      <c r="P193" s="139"/>
    </row>
    <row r="194" spans="2:17" ht="15" customHeight="1">
      <c r="B194" s="6"/>
      <c r="C194" s="8"/>
      <c r="D194" s="6"/>
      <c r="E194" s="6" t="s">
        <v>29</v>
      </c>
      <c r="F194" s="6">
        <v>5</v>
      </c>
      <c r="G194" s="6">
        <v>5</v>
      </c>
      <c r="H194" s="46">
        <f>S17</f>
        <v>567</v>
      </c>
      <c r="I194" s="13">
        <f t="shared" si="25"/>
        <v>2.835</v>
      </c>
      <c r="J194" s="39">
        <v>5.42</v>
      </c>
      <c r="K194" s="39">
        <v>10.08</v>
      </c>
      <c r="L194" s="39">
        <v>0.99</v>
      </c>
      <c r="M194" s="39">
        <v>116.36</v>
      </c>
      <c r="N194" s="89">
        <v>467</v>
      </c>
      <c r="O194" s="21">
        <f t="shared" si="24"/>
        <v>116.36</v>
      </c>
      <c r="P194" s="139"/>
    </row>
    <row r="195" spans="2:17" ht="15" customHeight="1">
      <c r="B195" s="7">
        <v>2</v>
      </c>
      <c r="C195" s="8" t="s">
        <v>115</v>
      </c>
      <c r="D195" s="18">
        <v>35</v>
      </c>
      <c r="E195" s="6" t="s">
        <v>116</v>
      </c>
      <c r="F195" s="6">
        <v>35</v>
      </c>
      <c r="G195" s="6">
        <v>35</v>
      </c>
      <c r="H195" s="46">
        <f>S28</f>
        <v>132</v>
      </c>
      <c r="I195" s="13">
        <f t="shared" si="25"/>
        <v>4.62</v>
      </c>
      <c r="J195" s="13">
        <v>0.6</v>
      </c>
      <c r="K195" s="13">
        <v>3.08</v>
      </c>
      <c r="L195" s="13">
        <v>2.7</v>
      </c>
      <c r="M195" s="13">
        <v>40.92</v>
      </c>
      <c r="N195" s="89"/>
      <c r="O195" s="21">
        <f t="shared" si="24"/>
        <v>40.92</v>
      </c>
      <c r="P195" s="139"/>
    </row>
    <row r="196" spans="2:17" ht="15" customHeight="1">
      <c r="B196" s="7">
        <v>3</v>
      </c>
      <c r="C196" s="8" t="s">
        <v>38</v>
      </c>
      <c r="D196" s="6">
        <v>20</v>
      </c>
      <c r="E196" s="6" t="s">
        <v>22</v>
      </c>
      <c r="F196" s="6">
        <v>20</v>
      </c>
      <c r="G196" s="6">
        <v>20</v>
      </c>
      <c r="H196" s="46">
        <f>S61</f>
        <v>52</v>
      </c>
      <c r="I196" s="13">
        <f t="shared" ref="I196:I199" si="26">F196*H196/1000</f>
        <v>1.04</v>
      </c>
      <c r="J196" s="13">
        <v>1.54</v>
      </c>
      <c r="K196" s="13">
        <v>0.48</v>
      </c>
      <c r="L196" s="13">
        <v>10.68</v>
      </c>
      <c r="M196" s="13">
        <v>53.2</v>
      </c>
      <c r="N196" s="89"/>
      <c r="O196" s="21">
        <f t="shared" si="24"/>
        <v>53.199999999999996</v>
      </c>
      <c r="P196" s="139"/>
    </row>
    <row r="197" spans="2:17" ht="15" customHeight="1">
      <c r="B197" s="7">
        <v>4</v>
      </c>
      <c r="C197" s="8" t="s">
        <v>16</v>
      </c>
      <c r="D197" s="6">
        <v>180</v>
      </c>
      <c r="E197" s="6" t="s">
        <v>77</v>
      </c>
      <c r="F197" s="6">
        <v>0.8</v>
      </c>
      <c r="G197" s="6">
        <v>0.8</v>
      </c>
      <c r="H197" s="46">
        <f>S58</f>
        <v>430</v>
      </c>
      <c r="I197" s="13">
        <f t="shared" si="26"/>
        <v>0.34399999999999997</v>
      </c>
      <c r="J197" s="39"/>
      <c r="K197" s="39"/>
      <c r="L197" s="39"/>
      <c r="M197" s="39"/>
      <c r="N197" s="89"/>
      <c r="O197" s="21"/>
      <c r="P197" s="139"/>
    </row>
    <row r="198" spans="2:17" ht="15" customHeight="1">
      <c r="B198" s="7"/>
      <c r="C198" s="8"/>
      <c r="D198" s="6"/>
      <c r="E198" s="6" t="s">
        <v>2</v>
      </c>
      <c r="F198" s="6">
        <v>10</v>
      </c>
      <c r="G198" s="6">
        <v>10</v>
      </c>
      <c r="H198" s="46">
        <f>S50</f>
        <v>84</v>
      </c>
      <c r="I198" s="13">
        <f t="shared" si="26"/>
        <v>0.84</v>
      </c>
      <c r="J198" s="13">
        <v>0.36</v>
      </c>
      <c r="K198" s="13">
        <v>0</v>
      </c>
      <c r="L198" s="13">
        <v>25.2</v>
      </c>
      <c r="M198" s="13">
        <v>102.24</v>
      </c>
      <c r="N198" s="89">
        <v>943</v>
      </c>
      <c r="O198" s="21">
        <f t="shared" si="24"/>
        <v>102.24</v>
      </c>
      <c r="P198" s="139"/>
    </row>
    <row r="199" spans="2:17" ht="15" customHeight="1">
      <c r="B199" s="6"/>
      <c r="C199" s="8"/>
      <c r="D199" s="7"/>
      <c r="E199" s="6" t="s">
        <v>103</v>
      </c>
      <c r="F199" s="6">
        <v>3</v>
      </c>
      <c r="G199" s="6">
        <v>3</v>
      </c>
      <c r="H199" s="6">
        <f>S54</f>
        <v>27</v>
      </c>
      <c r="I199" s="13">
        <f t="shared" si="26"/>
        <v>8.1000000000000003E-2</v>
      </c>
      <c r="J199" s="39"/>
      <c r="K199" s="39"/>
      <c r="L199" s="39"/>
      <c r="M199" s="39"/>
      <c r="N199" s="89"/>
      <c r="O199" s="21"/>
      <c r="P199" s="139"/>
    </row>
    <row r="200" spans="2:17" ht="15" customHeight="1">
      <c r="B200" s="107"/>
      <c r="C200" s="107"/>
      <c r="D200" s="127">
        <f>SUM(D192:D199)</f>
        <v>290</v>
      </c>
      <c r="E200" s="107"/>
      <c r="F200" s="107"/>
      <c r="G200" s="107"/>
      <c r="H200" s="107"/>
      <c r="I200" s="93"/>
      <c r="J200" s="45">
        <f>SUM(J192:J199)</f>
        <v>7.92</v>
      </c>
      <c r="K200" s="45">
        <f>SUM(K192:K199)</f>
        <v>13.64</v>
      </c>
      <c r="L200" s="45">
        <f>SUM(L192:L199)</f>
        <v>39.57</v>
      </c>
      <c r="M200" s="45">
        <f>SUM(M192:M199)</f>
        <v>312.72000000000003</v>
      </c>
      <c r="N200" s="89"/>
      <c r="O200" s="21">
        <f t="shared" si="24"/>
        <v>312.72000000000003</v>
      </c>
      <c r="P200" s="143"/>
    </row>
    <row r="201" spans="2:17" ht="15.75">
      <c r="B201" s="174" t="s">
        <v>147</v>
      </c>
      <c r="C201" s="174"/>
      <c r="D201" s="174"/>
      <c r="E201" s="174"/>
      <c r="F201" s="174"/>
      <c r="G201" s="174"/>
      <c r="H201" s="174"/>
      <c r="I201" s="94"/>
      <c r="J201" s="45">
        <f>J171+J190+J200</f>
        <v>55.1</v>
      </c>
      <c r="K201" s="45">
        <f>K171+K190+K200</f>
        <v>61.080000000000005</v>
      </c>
      <c r="L201" s="45">
        <f>L171+L190+L200</f>
        <v>217.14</v>
      </c>
      <c r="M201" s="45">
        <f>M171+M190+M200</f>
        <v>1638.68</v>
      </c>
      <c r="N201" s="97"/>
      <c r="O201" s="21">
        <f t="shared" si="24"/>
        <v>1638.68</v>
      </c>
      <c r="P201" s="143"/>
    </row>
    <row r="202" spans="2:17" ht="15" customHeight="1">
      <c r="B202" s="6"/>
      <c r="C202" s="3"/>
      <c r="D202" s="6"/>
      <c r="E202" s="6"/>
      <c r="F202" s="6"/>
      <c r="G202" s="6"/>
      <c r="H202" s="6"/>
      <c r="I202" s="45">
        <f>SUM(I163:I201)</f>
        <v>103.36000000000001</v>
      </c>
      <c r="J202" s="96"/>
      <c r="K202" s="96"/>
      <c r="L202" s="96"/>
      <c r="M202" s="96"/>
      <c r="N202" s="97"/>
      <c r="O202" s="21"/>
      <c r="P202" s="140"/>
    </row>
    <row r="203" spans="2:17" ht="15" customHeight="1">
      <c r="C203" s="19"/>
      <c r="D203" s="23"/>
      <c r="E203" s="23"/>
      <c r="F203" s="23"/>
      <c r="G203" s="23"/>
      <c r="H203" s="23"/>
      <c r="I203" s="49"/>
      <c r="J203" s="49"/>
      <c r="K203" s="49"/>
      <c r="L203" s="49"/>
      <c r="M203" s="49"/>
      <c r="N203" s="70"/>
      <c r="O203" s="21"/>
      <c r="P203" s="140"/>
    </row>
    <row r="204" spans="2:17" s="48" customFormat="1" ht="15" customHeight="1">
      <c r="B204" s="104"/>
      <c r="C204" s="32" t="s">
        <v>43</v>
      </c>
      <c r="D204" s="153"/>
      <c r="E204" s="153"/>
      <c r="N204" s="69"/>
      <c r="O204" s="24"/>
      <c r="P204" s="141"/>
    </row>
    <row r="205" spans="2:17" ht="30" customHeight="1">
      <c r="B205" s="168" t="s">
        <v>3</v>
      </c>
      <c r="C205" s="3"/>
      <c r="D205" s="3" t="s">
        <v>4</v>
      </c>
      <c r="E205" s="168" t="s">
        <v>30</v>
      </c>
      <c r="F205" s="52" t="s">
        <v>15</v>
      </c>
      <c r="G205" s="52" t="s">
        <v>31</v>
      </c>
      <c r="H205" s="54" t="s">
        <v>49</v>
      </c>
      <c r="I205" s="54" t="s">
        <v>33</v>
      </c>
      <c r="J205" s="175" t="s">
        <v>73</v>
      </c>
      <c r="K205" s="175" t="s">
        <v>74</v>
      </c>
      <c r="L205" s="175" t="s">
        <v>75</v>
      </c>
      <c r="M205" s="179" t="s">
        <v>76</v>
      </c>
      <c r="N205" s="183" t="s">
        <v>106</v>
      </c>
      <c r="O205" s="21"/>
      <c r="P205" s="141"/>
      <c r="Q205" s="21"/>
    </row>
    <row r="206" spans="2:17" ht="15" customHeight="1">
      <c r="B206" s="169"/>
      <c r="C206" s="29" t="s">
        <v>0</v>
      </c>
      <c r="D206" s="3" t="s">
        <v>34</v>
      </c>
      <c r="E206" s="170"/>
      <c r="F206" s="6" t="s">
        <v>34</v>
      </c>
      <c r="G206" s="6" t="s">
        <v>34</v>
      </c>
      <c r="H206" s="6" t="s">
        <v>35</v>
      </c>
      <c r="I206" s="6" t="s">
        <v>36</v>
      </c>
      <c r="J206" s="176"/>
      <c r="K206" s="176"/>
      <c r="L206" s="176"/>
      <c r="M206" s="180"/>
      <c r="N206" s="184"/>
      <c r="O206" s="21"/>
      <c r="P206" s="139"/>
    </row>
    <row r="207" spans="2:17" ht="15" customHeight="1">
      <c r="B207" s="6">
        <v>1</v>
      </c>
      <c r="C207" s="8" t="s">
        <v>97</v>
      </c>
      <c r="D207" s="6">
        <v>200</v>
      </c>
      <c r="E207" s="6" t="s">
        <v>12</v>
      </c>
      <c r="F207" s="6">
        <v>130</v>
      </c>
      <c r="G207" s="6">
        <v>130</v>
      </c>
      <c r="H207" s="6">
        <f>S16</f>
        <v>75</v>
      </c>
      <c r="I207" s="13">
        <f t="shared" ref="I207:I215" si="27">H207*F207/1000</f>
        <v>9.75</v>
      </c>
      <c r="J207" s="39"/>
      <c r="K207" s="39"/>
      <c r="L207" s="39"/>
      <c r="M207" s="39"/>
      <c r="N207" s="89"/>
      <c r="O207" s="21"/>
      <c r="P207" s="139"/>
    </row>
    <row r="208" spans="2:17" ht="15" customHeight="1">
      <c r="B208" s="6"/>
      <c r="C208" s="8"/>
      <c r="D208" s="6"/>
      <c r="E208" s="6" t="s">
        <v>98</v>
      </c>
      <c r="F208" s="6">
        <v>25</v>
      </c>
      <c r="G208" s="6">
        <v>25</v>
      </c>
      <c r="H208" s="6">
        <f>S42</f>
        <v>61</v>
      </c>
      <c r="I208" s="13">
        <f t="shared" si="27"/>
        <v>1.5249999999999999</v>
      </c>
      <c r="J208" s="39"/>
      <c r="K208" s="39"/>
      <c r="L208" s="39"/>
      <c r="M208" s="39"/>
      <c r="N208" s="89"/>
      <c r="O208" s="21"/>
      <c r="P208" s="139"/>
    </row>
    <row r="209" spans="2:21" ht="15" customHeight="1">
      <c r="B209" s="6"/>
      <c r="C209" s="8"/>
      <c r="D209" s="6"/>
      <c r="E209" s="6" t="s">
        <v>2</v>
      </c>
      <c r="F209" s="6">
        <v>5</v>
      </c>
      <c r="G209" s="6">
        <v>5</v>
      </c>
      <c r="H209" s="18">
        <f>S50</f>
        <v>84</v>
      </c>
      <c r="I209" s="13">
        <f t="shared" si="27"/>
        <v>0.42</v>
      </c>
      <c r="J209" s="39"/>
      <c r="K209" s="39"/>
      <c r="L209" s="39"/>
      <c r="M209" s="39"/>
      <c r="N209" s="89"/>
      <c r="O209" s="21"/>
      <c r="P209" s="139"/>
    </row>
    <row r="210" spans="2:21" ht="15" customHeight="1">
      <c r="B210" s="6"/>
      <c r="C210" s="8"/>
      <c r="D210" s="6"/>
      <c r="E210" s="6" t="s">
        <v>29</v>
      </c>
      <c r="F210" s="6">
        <v>5</v>
      </c>
      <c r="G210" s="6">
        <v>5</v>
      </c>
      <c r="H210" s="18">
        <f>S17</f>
        <v>567</v>
      </c>
      <c r="I210" s="13">
        <f t="shared" si="27"/>
        <v>2.835</v>
      </c>
      <c r="J210" s="39">
        <v>6.39</v>
      </c>
      <c r="K210" s="39">
        <v>8.5299999999999994</v>
      </c>
      <c r="L210" s="39">
        <v>25.15</v>
      </c>
      <c r="M210" s="39">
        <v>202.93</v>
      </c>
      <c r="N210" s="89">
        <v>411</v>
      </c>
      <c r="O210" s="21">
        <f t="shared" si="24"/>
        <v>202.93</v>
      </c>
      <c r="P210" s="139"/>
    </row>
    <row r="211" spans="2:21" ht="15" customHeight="1">
      <c r="B211" s="6">
        <v>2</v>
      </c>
      <c r="C211" s="8" t="s">
        <v>38</v>
      </c>
      <c r="D211" s="6">
        <v>20</v>
      </c>
      <c r="E211" s="3" t="s">
        <v>81</v>
      </c>
      <c r="F211" s="18">
        <v>20</v>
      </c>
      <c r="G211" s="6">
        <v>20</v>
      </c>
      <c r="H211" s="18">
        <f>S61</f>
        <v>52</v>
      </c>
      <c r="I211" s="13">
        <f t="shared" si="27"/>
        <v>1.04</v>
      </c>
      <c r="J211" s="13">
        <v>1.54</v>
      </c>
      <c r="K211" s="13">
        <v>0.48</v>
      </c>
      <c r="L211" s="13">
        <v>10.68</v>
      </c>
      <c r="M211" s="13">
        <v>53.2</v>
      </c>
      <c r="N211" s="89"/>
      <c r="O211" s="21">
        <f t="shared" si="24"/>
        <v>53.199999999999996</v>
      </c>
      <c r="P211" s="139"/>
      <c r="Q211" s="21"/>
    </row>
    <row r="212" spans="2:21" ht="15" customHeight="1">
      <c r="B212" s="6">
        <v>3</v>
      </c>
      <c r="C212" s="8" t="s">
        <v>200</v>
      </c>
      <c r="D212" s="6">
        <v>180</v>
      </c>
      <c r="E212" s="6" t="s">
        <v>77</v>
      </c>
      <c r="F212" s="6">
        <v>0.9</v>
      </c>
      <c r="G212" s="6">
        <v>0.9</v>
      </c>
      <c r="H212" s="6">
        <f>S58</f>
        <v>430</v>
      </c>
      <c r="I212" s="13">
        <f t="shared" si="27"/>
        <v>0.38700000000000001</v>
      </c>
      <c r="J212" s="39"/>
      <c r="K212" s="39"/>
      <c r="L212" s="39"/>
      <c r="M212" s="39"/>
      <c r="N212" s="89"/>
      <c r="O212" s="21"/>
      <c r="P212" s="139"/>
      <c r="Q212" s="21"/>
    </row>
    <row r="213" spans="2:21" ht="15" customHeight="1">
      <c r="B213" s="6"/>
      <c r="C213" s="8"/>
      <c r="D213" s="6"/>
      <c r="E213" s="6" t="s">
        <v>199</v>
      </c>
      <c r="F213" s="6">
        <v>8</v>
      </c>
      <c r="G213" s="6">
        <v>7</v>
      </c>
      <c r="H213" s="6">
        <f>S64</f>
        <v>238</v>
      </c>
      <c r="I213" s="13">
        <f t="shared" si="27"/>
        <v>1.9039999999999999</v>
      </c>
      <c r="J213" s="39"/>
      <c r="K213" s="39"/>
      <c r="L213" s="39"/>
      <c r="M213" s="39"/>
      <c r="N213" s="89"/>
      <c r="O213" s="21"/>
      <c r="P213" s="139"/>
      <c r="Q213" s="21"/>
    </row>
    <row r="214" spans="2:21" ht="15" customHeight="1">
      <c r="B214" s="6"/>
      <c r="C214" s="8"/>
      <c r="D214" s="6"/>
      <c r="E214" s="6" t="s">
        <v>2</v>
      </c>
      <c r="F214" s="6">
        <v>12</v>
      </c>
      <c r="G214" s="6">
        <v>12</v>
      </c>
      <c r="H214" s="6">
        <f>S50</f>
        <v>84</v>
      </c>
      <c r="I214" s="13">
        <f t="shared" si="27"/>
        <v>1.008</v>
      </c>
      <c r="J214" s="18">
        <v>8.1199999999999992</v>
      </c>
      <c r="K214" s="18">
        <v>2.0499999999999998</v>
      </c>
      <c r="L214" s="18">
        <v>13.88</v>
      </c>
      <c r="M214" s="18">
        <v>106.45</v>
      </c>
      <c r="N214" s="89">
        <v>377</v>
      </c>
      <c r="O214" s="21">
        <f t="shared" si="24"/>
        <v>106.45</v>
      </c>
      <c r="P214" s="139"/>
      <c r="Q214" s="21"/>
    </row>
    <row r="215" spans="2:21" ht="15" customHeight="1">
      <c r="B215" s="18">
        <v>4</v>
      </c>
      <c r="C215" s="56" t="s">
        <v>215</v>
      </c>
      <c r="D215" s="18">
        <v>50</v>
      </c>
      <c r="E215" s="18" t="s">
        <v>189</v>
      </c>
      <c r="F215" s="18">
        <v>50</v>
      </c>
      <c r="G215" s="107"/>
      <c r="H215" s="18">
        <f>S32</f>
        <v>180</v>
      </c>
      <c r="I215" s="13">
        <f t="shared" si="27"/>
        <v>9</v>
      </c>
      <c r="J215" s="14">
        <v>0.75</v>
      </c>
      <c r="K215" s="14">
        <v>0.25</v>
      </c>
      <c r="L215" s="14">
        <v>4</v>
      </c>
      <c r="M215" s="14">
        <v>21.25</v>
      </c>
      <c r="N215" s="89"/>
      <c r="O215" s="21">
        <f t="shared" si="24"/>
        <v>21.25</v>
      </c>
      <c r="P215" s="139"/>
      <c r="Q215" s="21"/>
    </row>
    <row r="216" spans="2:21" ht="15" customHeight="1">
      <c r="B216" s="18"/>
      <c r="C216" s="58"/>
      <c r="D216" s="127">
        <f>SUM(D207:D215)</f>
        <v>450</v>
      </c>
      <c r="E216" s="18"/>
      <c r="F216" s="18"/>
      <c r="G216" s="18"/>
      <c r="H216" s="18"/>
      <c r="I216" s="14"/>
      <c r="J216" s="45">
        <f>SUM(J207:J215)</f>
        <v>16.799999999999997</v>
      </c>
      <c r="K216" s="45">
        <f>SUM(K207:K215)</f>
        <v>11.309999999999999</v>
      </c>
      <c r="L216" s="45">
        <f>SUM(L207:L215)</f>
        <v>53.71</v>
      </c>
      <c r="M216" s="45">
        <f>SUM(M207:M215)</f>
        <v>383.83</v>
      </c>
      <c r="N216" s="89"/>
      <c r="O216" s="21">
        <f t="shared" si="24"/>
        <v>383.82999999999993</v>
      </c>
      <c r="P216" s="139"/>
      <c r="Q216" s="21"/>
    </row>
    <row r="217" spans="2:21" ht="15" customHeight="1">
      <c r="B217" s="6"/>
      <c r="C217" s="30" t="s">
        <v>5</v>
      </c>
      <c r="D217" s="3"/>
      <c r="E217" s="3"/>
      <c r="F217" s="6"/>
      <c r="G217" s="6"/>
      <c r="H217" s="6"/>
      <c r="I217" s="13"/>
      <c r="J217" s="39"/>
      <c r="K217" s="39"/>
      <c r="L217" s="39"/>
      <c r="M217" s="39"/>
      <c r="N217" s="89"/>
      <c r="O217" s="21"/>
      <c r="P217" s="139"/>
      <c r="Q217" s="21"/>
      <c r="R217" s="23"/>
      <c r="S217" s="23"/>
      <c r="T217" s="23"/>
      <c r="U217" s="23"/>
    </row>
    <row r="218" spans="2:21" s="48" customFormat="1" ht="15" customHeight="1">
      <c r="B218" s="18">
        <v>1</v>
      </c>
      <c r="C218" s="59" t="s">
        <v>134</v>
      </c>
      <c r="D218" s="18">
        <v>200</v>
      </c>
      <c r="E218" s="18" t="s">
        <v>7</v>
      </c>
      <c r="F218" s="18">
        <v>100</v>
      </c>
      <c r="G218" s="18">
        <v>60</v>
      </c>
      <c r="H218" s="18">
        <f>S22</f>
        <v>60</v>
      </c>
      <c r="I218" s="14">
        <f t="shared" ref="I218:I222" si="28">H218*F218/1000</f>
        <v>6</v>
      </c>
      <c r="J218" s="14"/>
      <c r="K218" s="14"/>
      <c r="L218" s="14"/>
      <c r="M218" s="14"/>
      <c r="N218" s="89"/>
      <c r="O218" s="24"/>
      <c r="P218" s="139"/>
      <c r="Q218" s="162"/>
      <c r="R218" s="17"/>
      <c r="S218" s="17"/>
      <c r="T218" s="17"/>
      <c r="U218" s="17"/>
    </row>
    <row r="219" spans="2:21" ht="15" customHeight="1">
      <c r="B219" s="6"/>
      <c r="C219" s="8"/>
      <c r="D219" s="6"/>
      <c r="E219" s="6" t="s">
        <v>128</v>
      </c>
      <c r="F219" s="6">
        <v>8</v>
      </c>
      <c r="G219" s="6">
        <v>8</v>
      </c>
      <c r="H219" s="6">
        <f>S45</f>
        <v>61</v>
      </c>
      <c r="I219" s="13">
        <f t="shared" si="28"/>
        <v>0.48799999999999999</v>
      </c>
      <c r="J219" s="39"/>
      <c r="K219" s="39"/>
      <c r="L219" s="39"/>
      <c r="M219" s="39"/>
      <c r="N219" s="89"/>
      <c r="O219" s="21"/>
      <c r="P219" s="139"/>
      <c r="Q219" s="26"/>
      <c r="R219" s="19"/>
      <c r="S219" s="19"/>
      <c r="T219" s="19"/>
      <c r="U219" s="19"/>
    </row>
    <row r="220" spans="2:21" ht="15" customHeight="1">
      <c r="B220" s="6"/>
      <c r="C220" s="8"/>
      <c r="D220" s="6"/>
      <c r="E220" s="6" t="s">
        <v>6</v>
      </c>
      <c r="F220" s="6">
        <v>11</v>
      </c>
      <c r="G220" s="6">
        <v>9</v>
      </c>
      <c r="H220" s="6">
        <f>S24</f>
        <v>50</v>
      </c>
      <c r="I220" s="13">
        <f t="shared" si="28"/>
        <v>0.55000000000000004</v>
      </c>
      <c r="J220" s="39"/>
      <c r="K220" s="39"/>
      <c r="L220" s="39"/>
      <c r="M220" s="39"/>
      <c r="N220" s="89"/>
      <c r="O220" s="21"/>
      <c r="P220" s="139"/>
      <c r="Q220" s="26"/>
      <c r="R220" s="19"/>
      <c r="S220" s="19"/>
      <c r="T220" s="19"/>
      <c r="U220" s="19"/>
    </row>
    <row r="221" spans="2:21" ht="15" customHeight="1">
      <c r="B221" s="6"/>
      <c r="C221" s="8"/>
      <c r="D221" s="6"/>
      <c r="E221" s="6" t="s">
        <v>8</v>
      </c>
      <c r="F221" s="6">
        <v>11</v>
      </c>
      <c r="G221" s="6">
        <v>9</v>
      </c>
      <c r="H221" s="6">
        <f>S25</f>
        <v>60</v>
      </c>
      <c r="I221" s="13">
        <f t="shared" si="28"/>
        <v>0.66</v>
      </c>
      <c r="J221" s="39"/>
      <c r="K221" s="39"/>
      <c r="L221" s="39"/>
      <c r="M221" s="39"/>
      <c r="N221" s="89"/>
      <c r="O221" s="21"/>
      <c r="P221" s="139"/>
      <c r="Q221" s="26"/>
      <c r="R221" s="19"/>
      <c r="S221" s="19"/>
      <c r="T221" s="19"/>
      <c r="U221" s="19"/>
    </row>
    <row r="222" spans="2:21" ht="15" customHeight="1">
      <c r="B222" s="6"/>
      <c r="C222" s="8"/>
      <c r="D222" s="6"/>
      <c r="E222" s="6" t="s">
        <v>89</v>
      </c>
      <c r="F222" s="6">
        <v>4</v>
      </c>
      <c r="G222" s="6">
        <v>4</v>
      </c>
      <c r="H222" s="6">
        <f>S37</f>
        <v>155</v>
      </c>
      <c r="I222" s="13">
        <f t="shared" si="28"/>
        <v>0.62</v>
      </c>
      <c r="J222" s="98">
        <v>2.4700000000000002</v>
      </c>
      <c r="K222" s="98">
        <v>4.32</v>
      </c>
      <c r="L222" s="98">
        <v>15.74</v>
      </c>
      <c r="M222" s="39">
        <v>111.72</v>
      </c>
      <c r="N222" s="89">
        <v>219</v>
      </c>
      <c r="O222" s="21">
        <f t="shared" si="24"/>
        <v>111.72</v>
      </c>
      <c r="P222" s="139"/>
      <c r="Q222" s="26"/>
      <c r="R222" s="19"/>
      <c r="S222" s="19"/>
      <c r="T222" s="19"/>
      <c r="U222" s="19"/>
    </row>
    <row r="223" spans="2:21" ht="15" customHeight="1">
      <c r="B223" s="6">
        <v>2</v>
      </c>
      <c r="C223" s="59" t="s">
        <v>181</v>
      </c>
      <c r="D223" s="18">
        <v>70</v>
      </c>
      <c r="E223" s="6" t="s">
        <v>19</v>
      </c>
      <c r="F223" s="6">
        <v>58</v>
      </c>
      <c r="G223" s="6">
        <v>58</v>
      </c>
      <c r="H223" s="25">
        <f>S13</f>
        <v>643</v>
      </c>
      <c r="I223" s="13">
        <f t="shared" ref="I223:I239" si="29">H223*F223/1000</f>
        <v>37.293999999999997</v>
      </c>
      <c r="J223" s="39"/>
      <c r="K223" s="39"/>
      <c r="L223" s="39"/>
      <c r="M223" s="39"/>
      <c r="N223" s="89"/>
      <c r="O223" s="21"/>
      <c r="P223" s="139"/>
    </row>
    <row r="224" spans="2:21" ht="15" customHeight="1">
      <c r="B224" s="6"/>
      <c r="C224" s="59"/>
      <c r="D224" s="6"/>
      <c r="E224" s="6" t="s">
        <v>22</v>
      </c>
      <c r="F224" s="6">
        <v>12</v>
      </c>
      <c r="G224" s="6">
        <v>12</v>
      </c>
      <c r="H224" s="25">
        <f>S61</f>
        <v>52</v>
      </c>
      <c r="I224" s="13">
        <f t="shared" si="29"/>
        <v>0.624</v>
      </c>
      <c r="J224" s="39"/>
      <c r="K224" s="39"/>
      <c r="L224" s="39"/>
      <c r="M224" s="39"/>
      <c r="N224" s="89"/>
      <c r="O224" s="21"/>
      <c r="P224" s="139"/>
    </row>
    <row r="225" spans="2:16" ht="15" customHeight="1">
      <c r="B225" s="6"/>
      <c r="C225" s="8"/>
      <c r="D225" s="6"/>
      <c r="E225" s="6" t="s">
        <v>158</v>
      </c>
      <c r="F225" s="6">
        <v>12</v>
      </c>
      <c r="G225" s="6">
        <v>12</v>
      </c>
      <c r="H225" s="18">
        <f>S61</f>
        <v>52</v>
      </c>
      <c r="I225" s="13">
        <f t="shared" si="29"/>
        <v>0.624</v>
      </c>
      <c r="J225" s="39"/>
      <c r="K225" s="39"/>
      <c r="L225" s="39"/>
      <c r="M225" s="39"/>
      <c r="N225" s="89"/>
      <c r="O225" s="21"/>
      <c r="P225" s="139"/>
    </row>
    <row r="226" spans="2:16" ht="15" customHeight="1">
      <c r="B226" s="6"/>
      <c r="C226" s="8"/>
      <c r="D226" s="6"/>
      <c r="E226" s="6" t="s">
        <v>13</v>
      </c>
      <c r="F226" s="6">
        <v>0.1</v>
      </c>
      <c r="G226" s="6">
        <v>0.1</v>
      </c>
      <c r="H226" s="14">
        <f>S12</f>
        <v>13.83</v>
      </c>
      <c r="I226" s="13">
        <f>H226*F226</f>
        <v>1.383</v>
      </c>
      <c r="J226" s="39"/>
      <c r="K226" s="39"/>
      <c r="L226" s="39"/>
      <c r="M226" s="39"/>
      <c r="N226" s="89"/>
      <c r="O226" s="21"/>
      <c r="P226" s="139"/>
    </row>
    <row r="227" spans="2:16" ht="15" customHeight="1">
      <c r="B227" s="6"/>
      <c r="C227" s="8"/>
      <c r="D227" s="6"/>
      <c r="E227" s="6" t="s">
        <v>6</v>
      </c>
      <c r="F227" s="6">
        <v>12</v>
      </c>
      <c r="G227" s="6">
        <v>10</v>
      </c>
      <c r="H227" s="18">
        <f>S24</f>
        <v>50</v>
      </c>
      <c r="I227" s="13">
        <f t="shared" si="29"/>
        <v>0.6</v>
      </c>
      <c r="J227" s="39"/>
      <c r="K227" s="39"/>
      <c r="L227" s="39"/>
      <c r="M227" s="39"/>
      <c r="N227" s="89"/>
      <c r="O227" s="21"/>
      <c r="P227" s="139"/>
    </row>
    <row r="228" spans="2:16" ht="15" customHeight="1">
      <c r="B228" s="6"/>
      <c r="C228" s="8"/>
      <c r="D228" s="6"/>
      <c r="E228" s="6" t="s">
        <v>27</v>
      </c>
      <c r="F228" s="6">
        <v>6</v>
      </c>
      <c r="G228" s="6">
        <v>6</v>
      </c>
      <c r="H228" s="18">
        <f>S37</f>
        <v>155</v>
      </c>
      <c r="I228" s="13">
        <f t="shared" si="29"/>
        <v>0.93</v>
      </c>
      <c r="J228" s="14">
        <v>10.87</v>
      </c>
      <c r="K228" s="39">
        <v>8.25</v>
      </c>
      <c r="L228" s="39">
        <v>11.25</v>
      </c>
      <c r="M228" s="39">
        <v>162.72999999999999</v>
      </c>
      <c r="N228" s="116">
        <v>658</v>
      </c>
      <c r="O228" s="21">
        <f t="shared" si="24"/>
        <v>162.72999999999999</v>
      </c>
      <c r="P228" s="139"/>
    </row>
    <row r="229" spans="2:16" ht="15" customHeight="1">
      <c r="B229" s="6"/>
      <c r="C229" s="59" t="s">
        <v>182</v>
      </c>
      <c r="D229" s="6">
        <v>50</v>
      </c>
      <c r="E229" s="6" t="s">
        <v>29</v>
      </c>
      <c r="F229" s="6">
        <v>2</v>
      </c>
      <c r="G229" s="6">
        <v>2</v>
      </c>
      <c r="H229" s="18">
        <f>S17</f>
        <v>567</v>
      </c>
      <c r="I229" s="13">
        <f t="shared" si="29"/>
        <v>1.1339999999999999</v>
      </c>
      <c r="J229" s="39"/>
      <c r="K229" s="39"/>
      <c r="L229" s="39"/>
      <c r="M229" s="39"/>
      <c r="N229" s="116"/>
      <c r="O229" s="21"/>
      <c r="P229" s="139"/>
    </row>
    <row r="230" spans="2:16" ht="15" customHeight="1">
      <c r="B230" s="6"/>
      <c r="C230" s="8"/>
      <c r="D230" s="6"/>
      <c r="E230" s="6" t="s">
        <v>83</v>
      </c>
      <c r="F230" s="6">
        <v>2</v>
      </c>
      <c r="G230" s="6">
        <v>2</v>
      </c>
      <c r="H230" s="18">
        <f>S40</f>
        <v>43</v>
      </c>
      <c r="I230" s="13">
        <f t="shared" si="29"/>
        <v>8.5999999999999993E-2</v>
      </c>
      <c r="J230" s="39"/>
      <c r="K230" s="39"/>
      <c r="L230" s="39"/>
      <c r="M230" s="39"/>
      <c r="N230" s="116"/>
      <c r="O230" s="21"/>
      <c r="P230" s="139"/>
    </row>
    <row r="231" spans="2:16" ht="15" customHeight="1">
      <c r="B231" s="6"/>
      <c r="C231" s="8"/>
      <c r="D231" s="6"/>
      <c r="E231" s="6" t="s">
        <v>21</v>
      </c>
      <c r="F231" s="6">
        <v>3</v>
      </c>
      <c r="G231" s="6">
        <v>3</v>
      </c>
      <c r="H231" s="18">
        <f>S30</f>
        <v>145</v>
      </c>
      <c r="I231" s="13">
        <f t="shared" si="29"/>
        <v>0.435</v>
      </c>
      <c r="J231" s="39"/>
      <c r="K231" s="39"/>
      <c r="L231" s="39"/>
      <c r="M231" s="39"/>
      <c r="N231" s="116"/>
      <c r="O231" s="21"/>
      <c r="P231" s="139"/>
    </row>
    <row r="232" spans="2:16" ht="15" customHeight="1">
      <c r="B232" s="6"/>
      <c r="C232" s="8"/>
      <c r="D232" s="6"/>
      <c r="E232" s="6" t="s">
        <v>8</v>
      </c>
      <c r="F232" s="6">
        <v>5</v>
      </c>
      <c r="G232" s="6">
        <v>4</v>
      </c>
      <c r="H232" s="18">
        <f>S25</f>
        <v>60</v>
      </c>
      <c r="I232" s="13">
        <f t="shared" si="29"/>
        <v>0.3</v>
      </c>
      <c r="J232" s="39"/>
      <c r="K232" s="39"/>
      <c r="L232" s="39"/>
      <c r="M232" s="39"/>
      <c r="N232" s="116"/>
      <c r="O232" s="21"/>
      <c r="P232" s="139"/>
    </row>
    <row r="233" spans="2:16" ht="15" customHeight="1">
      <c r="B233" s="6"/>
      <c r="C233" s="8"/>
      <c r="D233" s="6"/>
      <c r="E233" s="6" t="s">
        <v>6</v>
      </c>
      <c r="F233" s="6">
        <v>3</v>
      </c>
      <c r="G233" s="6">
        <v>2</v>
      </c>
      <c r="H233" s="18">
        <f>S24</f>
        <v>50</v>
      </c>
      <c r="I233" s="13">
        <f t="shared" si="29"/>
        <v>0.15</v>
      </c>
      <c r="J233" s="39">
        <v>0.37</v>
      </c>
      <c r="K233" s="39">
        <v>1.6080000000000001</v>
      </c>
      <c r="L233" s="39">
        <v>2.17</v>
      </c>
      <c r="M233" s="39">
        <v>24.63</v>
      </c>
      <c r="N233" s="116">
        <v>824</v>
      </c>
      <c r="O233" s="21">
        <f t="shared" si="24"/>
        <v>24.632000000000001</v>
      </c>
      <c r="P233" s="139"/>
    </row>
    <row r="234" spans="2:16" ht="15" customHeight="1">
      <c r="B234" s="6">
        <v>3</v>
      </c>
      <c r="C234" s="59" t="s">
        <v>140</v>
      </c>
      <c r="D234" s="18">
        <v>130</v>
      </c>
      <c r="E234" s="6" t="s">
        <v>133</v>
      </c>
      <c r="F234" s="6">
        <v>51</v>
      </c>
      <c r="G234" s="6">
        <v>51</v>
      </c>
      <c r="H234" s="18">
        <f>S41</f>
        <v>81</v>
      </c>
      <c r="I234" s="13">
        <f t="shared" si="29"/>
        <v>4.1310000000000002</v>
      </c>
      <c r="J234" s="39"/>
      <c r="K234" s="39"/>
      <c r="L234" s="39"/>
      <c r="M234" s="39"/>
      <c r="N234" s="89"/>
      <c r="O234" s="21"/>
      <c r="P234" s="139"/>
    </row>
    <row r="235" spans="2:16" ht="15" customHeight="1">
      <c r="B235" s="6"/>
      <c r="C235" s="8"/>
      <c r="D235" s="6"/>
      <c r="E235" s="6" t="s">
        <v>29</v>
      </c>
      <c r="F235" s="6">
        <v>6</v>
      </c>
      <c r="G235" s="6">
        <v>6</v>
      </c>
      <c r="H235" s="18">
        <f>S17</f>
        <v>567</v>
      </c>
      <c r="I235" s="13">
        <f t="shared" si="29"/>
        <v>3.4020000000000001</v>
      </c>
      <c r="J235" s="39">
        <v>6.84</v>
      </c>
      <c r="K235" s="39">
        <v>6.08</v>
      </c>
      <c r="L235" s="39">
        <v>31.76</v>
      </c>
      <c r="M235" s="39">
        <v>209.12</v>
      </c>
      <c r="N235" s="89">
        <v>302</v>
      </c>
      <c r="O235" s="21">
        <f t="shared" si="24"/>
        <v>209.12</v>
      </c>
      <c r="P235" s="139"/>
    </row>
    <row r="236" spans="2:16" ht="15" customHeight="1">
      <c r="B236" s="3">
        <v>4</v>
      </c>
      <c r="C236" s="8" t="s">
        <v>38</v>
      </c>
      <c r="D236" s="6">
        <v>30</v>
      </c>
      <c r="E236" s="6" t="s">
        <v>22</v>
      </c>
      <c r="F236" s="6">
        <v>30</v>
      </c>
      <c r="G236" s="6">
        <v>30</v>
      </c>
      <c r="H236" s="6">
        <f>S61</f>
        <v>52</v>
      </c>
      <c r="I236" s="13">
        <f t="shared" si="29"/>
        <v>1.56</v>
      </c>
      <c r="J236" s="13">
        <v>2.31</v>
      </c>
      <c r="K236" s="13">
        <v>0.72</v>
      </c>
      <c r="L236" s="13">
        <v>16.02</v>
      </c>
      <c r="M236" s="13">
        <v>79.8</v>
      </c>
      <c r="N236" s="89"/>
      <c r="O236" s="21">
        <f t="shared" si="24"/>
        <v>79.8</v>
      </c>
      <c r="P236" s="139"/>
    </row>
    <row r="237" spans="2:16" ht="15" customHeight="1">
      <c r="B237" s="6">
        <v>5</v>
      </c>
      <c r="C237" s="8" t="s">
        <v>72</v>
      </c>
      <c r="D237" s="6">
        <v>20</v>
      </c>
      <c r="E237" s="6" t="s">
        <v>22</v>
      </c>
      <c r="F237" s="6">
        <v>20</v>
      </c>
      <c r="G237" s="6">
        <v>20</v>
      </c>
      <c r="H237" s="46">
        <f>S62</f>
        <v>54</v>
      </c>
      <c r="I237" s="13">
        <f t="shared" si="29"/>
        <v>1.08</v>
      </c>
      <c r="J237" s="13">
        <v>0.94</v>
      </c>
      <c r="K237" s="13">
        <v>0.14000000000000001</v>
      </c>
      <c r="L237" s="13">
        <v>9.9600000000000009</v>
      </c>
      <c r="M237" s="13">
        <v>44.86</v>
      </c>
      <c r="N237" s="89"/>
      <c r="O237" s="21">
        <f t="shared" si="24"/>
        <v>44.86</v>
      </c>
      <c r="P237" s="139"/>
    </row>
    <row r="238" spans="2:16" ht="15" customHeight="1">
      <c r="B238" s="6">
        <v>6</v>
      </c>
      <c r="C238" s="8" t="s">
        <v>26</v>
      </c>
      <c r="D238" s="6">
        <v>180</v>
      </c>
      <c r="E238" s="6" t="s">
        <v>23</v>
      </c>
      <c r="F238" s="18">
        <v>12</v>
      </c>
      <c r="G238" s="6">
        <v>12</v>
      </c>
      <c r="H238" s="6">
        <f>S33</f>
        <v>148</v>
      </c>
      <c r="I238" s="13">
        <f t="shared" si="29"/>
        <v>1.776</v>
      </c>
      <c r="J238" s="39"/>
      <c r="K238" s="39"/>
      <c r="L238" s="39"/>
      <c r="M238" s="39"/>
      <c r="N238" s="89"/>
      <c r="O238" s="21"/>
      <c r="P238" s="139"/>
    </row>
    <row r="239" spans="2:16" ht="15" customHeight="1">
      <c r="B239" s="6"/>
      <c r="C239" s="8"/>
      <c r="D239" s="6"/>
      <c r="E239" s="27" t="s">
        <v>2</v>
      </c>
      <c r="F239" s="27">
        <v>10</v>
      </c>
      <c r="G239" s="27">
        <v>10</v>
      </c>
      <c r="H239" s="6">
        <f>S50</f>
        <v>84</v>
      </c>
      <c r="I239" s="13">
        <f t="shared" si="29"/>
        <v>0.84</v>
      </c>
      <c r="J239" s="39">
        <v>0.43</v>
      </c>
      <c r="K239" s="39">
        <v>0</v>
      </c>
      <c r="L239" s="39">
        <v>23.11</v>
      </c>
      <c r="M239" s="39">
        <v>94.16</v>
      </c>
      <c r="N239" s="89">
        <v>349</v>
      </c>
      <c r="O239" s="21">
        <f t="shared" si="24"/>
        <v>94.16</v>
      </c>
      <c r="P239" s="139"/>
    </row>
    <row r="240" spans="2:16" ht="15" customHeight="1">
      <c r="B240" s="6"/>
      <c r="C240" s="8"/>
      <c r="D240" s="6"/>
      <c r="E240" s="6" t="s">
        <v>105</v>
      </c>
      <c r="F240" s="6">
        <v>5.0000000000000001E-4</v>
      </c>
      <c r="G240" s="6">
        <v>5.0000000000000001E-4</v>
      </c>
      <c r="H240" s="6"/>
      <c r="I240" s="13"/>
      <c r="J240" s="41"/>
      <c r="K240" s="39"/>
      <c r="L240" s="39"/>
      <c r="M240" s="39"/>
      <c r="N240" s="89"/>
      <c r="O240" s="21"/>
      <c r="P240" s="139"/>
    </row>
    <row r="241" spans="2:21" ht="15" customHeight="1">
      <c r="B241" s="107"/>
      <c r="C241" s="107"/>
      <c r="D241" s="127">
        <f>SUM(D218:D240)</f>
        <v>680</v>
      </c>
      <c r="E241" s="107"/>
      <c r="F241" s="107"/>
      <c r="G241" s="107"/>
      <c r="H241" s="107"/>
      <c r="I241" s="13"/>
      <c r="J241" s="99">
        <f>SUM(J218:J240)</f>
        <v>24.229999999999997</v>
      </c>
      <c r="K241" s="99">
        <f t="shared" ref="K241:M241" si="30">SUM(K218:K240)</f>
        <v>21.118000000000002</v>
      </c>
      <c r="L241" s="99">
        <f t="shared" si="30"/>
        <v>110.01</v>
      </c>
      <c r="M241" s="99">
        <f t="shared" si="30"/>
        <v>727.02</v>
      </c>
      <c r="N241" s="89"/>
      <c r="O241" s="21">
        <f t="shared" si="24"/>
        <v>727.02200000000005</v>
      </c>
      <c r="P241" s="139"/>
    </row>
    <row r="242" spans="2:21" ht="15" customHeight="1">
      <c r="B242" s="6"/>
      <c r="C242" s="30" t="s">
        <v>28</v>
      </c>
      <c r="D242" s="6"/>
      <c r="E242" s="6"/>
      <c r="F242" s="6"/>
      <c r="G242" s="6"/>
      <c r="H242" s="6"/>
      <c r="I242" s="13"/>
      <c r="J242" s="39"/>
      <c r="K242" s="39"/>
      <c r="L242" s="39"/>
      <c r="M242" s="39"/>
      <c r="N242" s="89"/>
      <c r="O242" s="21"/>
      <c r="P242" s="139"/>
    </row>
    <row r="243" spans="2:21" ht="15" customHeight="1">
      <c r="B243" s="3">
        <v>1</v>
      </c>
      <c r="C243" s="8" t="s">
        <v>152</v>
      </c>
      <c r="D243" s="6">
        <v>100</v>
      </c>
      <c r="E243" s="6" t="s">
        <v>83</v>
      </c>
      <c r="F243" s="6">
        <v>65</v>
      </c>
      <c r="G243" s="6">
        <v>65</v>
      </c>
      <c r="H243" s="6">
        <f>S40</f>
        <v>43</v>
      </c>
      <c r="I243" s="13">
        <f>H243*F243/1000</f>
        <v>2.7949999999999999</v>
      </c>
      <c r="J243" s="39"/>
      <c r="K243" s="39"/>
      <c r="L243" s="39"/>
      <c r="M243" s="39"/>
      <c r="N243" s="89"/>
      <c r="O243" s="21"/>
      <c r="P243" s="139"/>
    </row>
    <row r="244" spans="2:21" ht="15" customHeight="1">
      <c r="B244" s="35"/>
      <c r="C244" s="8"/>
      <c r="D244" s="6"/>
      <c r="E244" s="6" t="s">
        <v>2</v>
      </c>
      <c r="F244" s="6">
        <v>4</v>
      </c>
      <c r="G244" s="6">
        <v>4</v>
      </c>
      <c r="H244" s="6">
        <f>S50</f>
        <v>84</v>
      </c>
      <c r="I244" s="13">
        <f t="shared" ref="I244:I246" si="31">H244*F244/1000</f>
        <v>0.33600000000000002</v>
      </c>
      <c r="J244" s="39"/>
      <c r="K244" s="39"/>
      <c r="L244" s="39"/>
      <c r="M244" s="39"/>
      <c r="N244" s="89"/>
      <c r="O244" s="21"/>
      <c r="P244" s="139"/>
    </row>
    <row r="245" spans="2:21" ht="15" customHeight="1">
      <c r="B245" s="35"/>
      <c r="C245" s="8"/>
      <c r="D245" s="6"/>
      <c r="E245" s="6" t="s">
        <v>13</v>
      </c>
      <c r="F245" s="6">
        <v>0.2</v>
      </c>
      <c r="G245" s="6">
        <v>0.2</v>
      </c>
      <c r="H245" s="13">
        <f>S12</f>
        <v>13.83</v>
      </c>
      <c r="I245" s="13">
        <f>H245*F245</f>
        <v>2.766</v>
      </c>
      <c r="J245" s="39"/>
      <c r="K245" s="39"/>
      <c r="L245" s="39"/>
      <c r="M245" s="39"/>
      <c r="N245" s="89"/>
      <c r="O245" s="21"/>
      <c r="P245" s="139"/>
    </row>
    <row r="246" spans="2:21" ht="15" customHeight="1">
      <c r="B246" s="35"/>
      <c r="C246" s="8"/>
      <c r="D246" s="6"/>
      <c r="E246" s="6" t="s">
        <v>14</v>
      </c>
      <c r="F246" s="6">
        <v>0.7</v>
      </c>
      <c r="G246" s="6">
        <v>0.7</v>
      </c>
      <c r="H246" s="6">
        <f>S53</f>
        <v>365</v>
      </c>
      <c r="I246" s="13">
        <f t="shared" si="31"/>
        <v>0.25549999999999995</v>
      </c>
      <c r="J246" s="39"/>
      <c r="K246" s="39"/>
      <c r="L246" s="39"/>
      <c r="M246" s="39"/>
      <c r="N246" s="89"/>
      <c r="O246" s="21"/>
      <c r="P246" s="139"/>
    </row>
    <row r="247" spans="2:21" ht="15" customHeight="1">
      <c r="B247" s="3"/>
      <c r="C247" s="8"/>
      <c r="D247" s="6"/>
      <c r="E247" s="6" t="s">
        <v>153</v>
      </c>
      <c r="F247" s="6">
        <v>7</v>
      </c>
      <c r="G247" s="6">
        <v>7</v>
      </c>
      <c r="H247" s="25">
        <f>S34</f>
        <v>307</v>
      </c>
      <c r="I247" s="13">
        <f>H247*F247/1000</f>
        <v>2.149</v>
      </c>
      <c r="J247" s="39"/>
      <c r="K247" s="39"/>
      <c r="L247" s="39"/>
      <c r="M247" s="39"/>
      <c r="N247" s="89"/>
      <c r="O247" s="21"/>
      <c r="P247" s="139"/>
      <c r="Q247" s="26"/>
      <c r="R247" s="19"/>
      <c r="S247" s="19"/>
      <c r="T247" s="19"/>
      <c r="U247" s="20"/>
    </row>
    <row r="248" spans="2:21" ht="15" customHeight="1">
      <c r="B248" s="6"/>
      <c r="C248" s="8"/>
      <c r="D248" s="6"/>
      <c r="E248" s="6" t="s">
        <v>29</v>
      </c>
      <c r="F248" s="6">
        <v>2</v>
      </c>
      <c r="G248" s="6">
        <v>2</v>
      </c>
      <c r="H248" s="25">
        <f>S17</f>
        <v>567</v>
      </c>
      <c r="I248" s="13">
        <f>H248*F248/1000</f>
        <v>1.1339999999999999</v>
      </c>
      <c r="J248" s="39">
        <v>8.4</v>
      </c>
      <c r="K248" s="39">
        <v>5.5</v>
      </c>
      <c r="L248" s="39">
        <v>49.5</v>
      </c>
      <c r="M248" s="39">
        <v>281.10000000000002</v>
      </c>
      <c r="N248" s="116">
        <v>501</v>
      </c>
      <c r="O248" s="21">
        <f t="shared" si="24"/>
        <v>281.10000000000002</v>
      </c>
      <c r="P248" s="139"/>
    </row>
    <row r="249" spans="2:21" ht="15" customHeight="1">
      <c r="B249" s="6">
        <v>2</v>
      </c>
      <c r="C249" s="59" t="s">
        <v>16</v>
      </c>
      <c r="D249" s="6">
        <v>180</v>
      </c>
      <c r="E249" s="6" t="s">
        <v>77</v>
      </c>
      <c r="F249" s="6">
        <v>0.9</v>
      </c>
      <c r="G249" s="6">
        <v>0.9</v>
      </c>
      <c r="H249" s="6">
        <f>S58</f>
        <v>430</v>
      </c>
      <c r="I249" s="13">
        <f t="shared" ref="I249:I251" si="32">H249*F249/1000</f>
        <v>0.38700000000000001</v>
      </c>
      <c r="J249" s="39"/>
      <c r="K249" s="39"/>
      <c r="L249" s="39"/>
      <c r="M249" s="39"/>
      <c r="N249" s="89"/>
      <c r="O249" s="21"/>
      <c r="P249" s="139"/>
    </row>
    <row r="250" spans="2:21" ht="15" customHeight="1">
      <c r="B250" s="6"/>
      <c r="C250" s="8"/>
      <c r="D250" s="6"/>
      <c r="E250" s="6" t="s">
        <v>2</v>
      </c>
      <c r="F250" s="6">
        <v>11</v>
      </c>
      <c r="G250" s="6">
        <v>11</v>
      </c>
      <c r="H250" s="6">
        <f>S50</f>
        <v>84</v>
      </c>
      <c r="I250" s="13">
        <f t="shared" si="32"/>
        <v>0.92400000000000004</v>
      </c>
      <c r="J250" s="13">
        <v>0.36</v>
      </c>
      <c r="K250" s="13">
        <v>0</v>
      </c>
      <c r="L250" s="13">
        <v>25.2</v>
      </c>
      <c r="M250" s="13">
        <v>102.24</v>
      </c>
      <c r="N250" s="89">
        <v>943</v>
      </c>
      <c r="O250" s="21">
        <f t="shared" ref="O250:O304" si="33">(J250+L250)*4+K250*9</f>
        <v>102.24</v>
      </c>
      <c r="P250" s="139"/>
    </row>
    <row r="251" spans="2:21" ht="15" customHeight="1">
      <c r="B251" s="3"/>
      <c r="C251" s="8"/>
      <c r="D251" s="6"/>
      <c r="E251" s="6" t="s">
        <v>103</v>
      </c>
      <c r="F251" s="6">
        <v>3</v>
      </c>
      <c r="G251" s="6">
        <v>3</v>
      </c>
      <c r="H251" s="6">
        <f>S54</f>
        <v>27</v>
      </c>
      <c r="I251" s="13">
        <f t="shared" si="32"/>
        <v>8.1000000000000003E-2</v>
      </c>
      <c r="J251" s="39"/>
      <c r="K251" s="39"/>
      <c r="L251" s="39"/>
      <c r="M251" s="39"/>
      <c r="N251" s="89"/>
      <c r="O251" s="21"/>
      <c r="P251" s="139"/>
    </row>
    <row r="252" spans="2:21" ht="15" customHeight="1">
      <c r="B252" s="107"/>
      <c r="C252" s="107"/>
      <c r="D252" s="127">
        <v>280</v>
      </c>
      <c r="E252" s="107"/>
      <c r="F252" s="107"/>
      <c r="G252" s="107"/>
      <c r="H252" s="107"/>
      <c r="I252" s="93"/>
      <c r="J252" s="45">
        <f>SUM(J243:J251)</f>
        <v>8.76</v>
      </c>
      <c r="K252" s="45">
        <f>SUM(K243:K251)</f>
        <v>5.5</v>
      </c>
      <c r="L252" s="45">
        <f>SUM(L243:L251)</f>
        <v>74.7</v>
      </c>
      <c r="M252" s="45">
        <f>SUM(M243:M251)</f>
        <v>383.34000000000003</v>
      </c>
      <c r="N252" s="89"/>
      <c r="O252" s="21">
        <f t="shared" si="33"/>
        <v>383.34000000000003</v>
      </c>
      <c r="P252" s="139"/>
    </row>
    <row r="253" spans="2:21" ht="15.75">
      <c r="B253" s="174" t="s">
        <v>147</v>
      </c>
      <c r="C253" s="174"/>
      <c r="D253" s="174"/>
      <c r="E253" s="174"/>
      <c r="F253" s="174"/>
      <c r="G253" s="174"/>
      <c r="H253" s="174"/>
      <c r="I253" s="94"/>
      <c r="J253" s="45">
        <f>J216+J241+J252</f>
        <v>49.789999999999992</v>
      </c>
      <c r="K253" s="45">
        <f>K216+K241+K252</f>
        <v>37.927999999999997</v>
      </c>
      <c r="L253" s="45">
        <f>L216+L241+L252</f>
        <v>238.42000000000002</v>
      </c>
      <c r="M253" s="45">
        <f>M216+M241+M252</f>
        <v>1494.19</v>
      </c>
      <c r="N253" s="97"/>
      <c r="O253" s="21">
        <f t="shared" si="33"/>
        <v>1494.192</v>
      </c>
      <c r="P253" s="142"/>
    </row>
    <row r="254" spans="2:21" ht="15" customHeight="1">
      <c r="B254" s="6"/>
      <c r="C254" s="3"/>
      <c r="D254" s="6"/>
      <c r="E254" s="6"/>
      <c r="F254" s="6"/>
      <c r="G254" s="6"/>
      <c r="H254" s="6"/>
      <c r="I254" s="45">
        <f>SUM(I207:I253)</f>
        <v>103.3635</v>
      </c>
      <c r="J254" s="96"/>
      <c r="K254" s="96"/>
      <c r="L254" s="96"/>
      <c r="M254" s="96"/>
      <c r="N254" s="97"/>
      <c r="O254" s="21"/>
      <c r="P254" s="139"/>
    </row>
    <row r="255" spans="2:21" ht="15" customHeight="1">
      <c r="B255" s="19"/>
      <c r="C255" s="32"/>
      <c r="D255" s="2"/>
      <c r="E255" s="2"/>
      <c r="I255" s="48"/>
      <c r="J255" s="48"/>
      <c r="K255" s="48"/>
      <c r="L255" s="48"/>
      <c r="M255" s="48"/>
      <c r="N255" s="69"/>
      <c r="O255" s="21"/>
      <c r="P255" s="140"/>
    </row>
    <row r="256" spans="2:21" s="48" customFormat="1" ht="15" customHeight="1">
      <c r="B256" s="104"/>
      <c r="C256" s="32" t="s">
        <v>44</v>
      </c>
      <c r="D256" s="153"/>
      <c r="E256" s="153"/>
      <c r="N256" s="69"/>
      <c r="O256" s="24"/>
      <c r="P256" s="141"/>
    </row>
    <row r="257" spans="2:17" ht="30.75" customHeight="1">
      <c r="B257" s="168" t="s">
        <v>3</v>
      </c>
      <c r="C257" s="3"/>
      <c r="D257" s="51" t="s">
        <v>4</v>
      </c>
      <c r="E257" s="168" t="s">
        <v>30</v>
      </c>
      <c r="F257" s="52" t="s">
        <v>15</v>
      </c>
      <c r="G257" s="52" t="s">
        <v>31</v>
      </c>
      <c r="H257" s="52" t="s">
        <v>32</v>
      </c>
      <c r="I257" s="52" t="s">
        <v>33</v>
      </c>
      <c r="J257" s="175" t="s">
        <v>73</v>
      </c>
      <c r="K257" s="175" t="s">
        <v>74</v>
      </c>
      <c r="L257" s="175" t="s">
        <v>75</v>
      </c>
      <c r="M257" s="179" t="s">
        <v>76</v>
      </c>
      <c r="N257" s="183" t="s">
        <v>106</v>
      </c>
      <c r="O257" s="21"/>
      <c r="P257" s="141"/>
    </row>
    <row r="258" spans="2:17" ht="15" customHeight="1">
      <c r="B258" s="169"/>
      <c r="C258" s="29" t="s">
        <v>0</v>
      </c>
      <c r="D258" s="3" t="s">
        <v>34</v>
      </c>
      <c r="E258" s="170"/>
      <c r="F258" s="6" t="s">
        <v>34</v>
      </c>
      <c r="G258" s="6" t="s">
        <v>34</v>
      </c>
      <c r="H258" s="6" t="s">
        <v>35</v>
      </c>
      <c r="I258" s="6" t="s">
        <v>36</v>
      </c>
      <c r="J258" s="176"/>
      <c r="K258" s="176"/>
      <c r="L258" s="176"/>
      <c r="M258" s="180"/>
      <c r="N258" s="184"/>
      <c r="O258" s="21"/>
      <c r="P258" s="139"/>
    </row>
    <row r="259" spans="2:17" ht="15" customHeight="1">
      <c r="B259" s="7">
        <v>1</v>
      </c>
      <c r="C259" s="8" t="s">
        <v>184</v>
      </c>
      <c r="D259" s="6">
        <v>200</v>
      </c>
      <c r="E259" s="6" t="s">
        <v>92</v>
      </c>
      <c r="F259" s="6">
        <v>57</v>
      </c>
      <c r="G259" s="6">
        <v>57</v>
      </c>
      <c r="H259" s="46">
        <f>S51</f>
        <v>46</v>
      </c>
      <c r="I259" s="13">
        <f t="shared" ref="I259:I265" si="34">H259*F259/1000</f>
        <v>2.6219999999999999</v>
      </c>
      <c r="J259" s="39"/>
      <c r="K259" s="39"/>
      <c r="L259" s="39"/>
      <c r="M259" s="39"/>
      <c r="N259" s="89"/>
      <c r="O259" s="21"/>
      <c r="P259" s="139"/>
    </row>
    <row r="260" spans="2:17" ht="15" customHeight="1">
      <c r="B260" s="6"/>
      <c r="C260" s="8" t="s">
        <v>185</v>
      </c>
      <c r="D260" s="6"/>
      <c r="E260" s="3" t="s">
        <v>25</v>
      </c>
      <c r="F260" s="6">
        <v>13</v>
      </c>
      <c r="G260" s="6">
        <v>13</v>
      </c>
      <c r="H260" s="6">
        <f>S20</f>
        <v>593</v>
      </c>
      <c r="I260" s="13">
        <f t="shared" si="34"/>
        <v>7.7089999999999996</v>
      </c>
      <c r="J260" s="98"/>
      <c r="K260" s="98"/>
      <c r="L260" s="98"/>
      <c r="M260" s="39"/>
      <c r="N260" s="89"/>
      <c r="O260" s="21"/>
      <c r="P260" s="139"/>
    </row>
    <row r="261" spans="2:17" ht="15" customHeight="1">
      <c r="B261" s="7"/>
      <c r="C261" s="8"/>
      <c r="D261" s="6"/>
      <c r="E261" s="3" t="s">
        <v>29</v>
      </c>
      <c r="F261" s="6">
        <v>10</v>
      </c>
      <c r="G261" s="6">
        <v>10</v>
      </c>
      <c r="H261" s="6">
        <f>S17</f>
        <v>567</v>
      </c>
      <c r="I261" s="13">
        <f t="shared" si="34"/>
        <v>5.67</v>
      </c>
      <c r="J261" s="39">
        <v>12.38</v>
      </c>
      <c r="K261" s="39">
        <v>13.34</v>
      </c>
      <c r="L261" s="39">
        <v>30.28</v>
      </c>
      <c r="M261" s="39">
        <v>290.7</v>
      </c>
      <c r="N261" s="116">
        <v>450</v>
      </c>
      <c r="O261" s="21">
        <f t="shared" si="33"/>
        <v>290.70000000000005</v>
      </c>
      <c r="P261" s="139"/>
    </row>
    <row r="262" spans="2:17" ht="15" customHeight="1">
      <c r="B262" s="7">
        <v>2</v>
      </c>
      <c r="C262" s="8" t="s">
        <v>9</v>
      </c>
      <c r="D262" s="6">
        <v>30</v>
      </c>
      <c r="E262" s="3" t="s">
        <v>22</v>
      </c>
      <c r="F262" s="6">
        <v>30</v>
      </c>
      <c r="G262" s="6">
        <v>30</v>
      </c>
      <c r="H262" s="6">
        <f>S61</f>
        <v>52</v>
      </c>
      <c r="I262" s="13">
        <f t="shared" si="34"/>
        <v>1.56</v>
      </c>
      <c r="J262" s="13">
        <v>2.31</v>
      </c>
      <c r="K262" s="13">
        <v>0.72</v>
      </c>
      <c r="L262" s="13">
        <v>16.02</v>
      </c>
      <c r="M262" s="13">
        <v>79.8</v>
      </c>
      <c r="N262" s="89"/>
      <c r="O262" s="21">
        <f t="shared" si="33"/>
        <v>79.8</v>
      </c>
      <c r="P262" s="139"/>
    </row>
    <row r="263" spans="2:17" ht="15" customHeight="1">
      <c r="B263" s="7">
        <v>3</v>
      </c>
      <c r="C263" s="8" t="s">
        <v>16</v>
      </c>
      <c r="D263" s="6">
        <v>180</v>
      </c>
      <c r="E263" s="6" t="s">
        <v>17</v>
      </c>
      <c r="F263" s="6">
        <v>0.5</v>
      </c>
      <c r="G263" s="6">
        <v>0.5</v>
      </c>
      <c r="H263" s="6">
        <f>S58</f>
        <v>430</v>
      </c>
      <c r="I263" s="13">
        <f t="shared" si="34"/>
        <v>0.215</v>
      </c>
      <c r="J263" s="39"/>
      <c r="K263" s="39"/>
      <c r="L263" s="39"/>
      <c r="M263" s="39"/>
      <c r="N263" s="89"/>
      <c r="O263" s="21"/>
      <c r="P263" s="139"/>
    </row>
    <row r="264" spans="2:17" ht="15" customHeight="1">
      <c r="B264" s="7"/>
      <c r="C264" s="3"/>
      <c r="D264" s="6"/>
      <c r="E264" s="6" t="s">
        <v>2</v>
      </c>
      <c r="F264" s="6">
        <v>10</v>
      </c>
      <c r="G264" s="6">
        <v>10</v>
      </c>
      <c r="H264" s="6">
        <f>S50</f>
        <v>84</v>
      </c>
      <c r="I264" s="13">
        <f t="shared" si="34"/>
        <v>0.84</v>
      </c>
      <c r="J264" s="13">
        <v>0.36</v>
      </c>
      <c r="K264" s="13">
        <v>0</v>
      </c>
      <c r="L264" s="13">
        <v>25.2</v>
      </c>
      <c r="M264" s="13">
        <v>102.24</v>
      </c>
      <c r="N264" s="89">
        <v>943</v>
      </c>
      <c r="O264" s="21">
        <f t="shared" si="33"/>
        <v>102.24</v>
      </c>
      <c r="P264" s="139"/>
    </row>
    <row r="265" spans="2:17" ht="15" customHeight="1">
      <c r="B265" s="7">
        <v>4</v>
      </c>
      <c r="C265" s="56" t="s">
        <v>214</v>
      </c>
      <c r="D265" s="18">
        <v>60</v>
      </c>
      <c r="E265" s="18" t="s">
        <v>79</v>
      </c>
      <c r="F265" s="18">
        <v>60</v>
      </c>
      <c r="G265" s="18"/>
      <c r="H265" s="18">
        <f>S31</f>
        <v>110</v>
      </c>
      <c r="I265" s="13">
        <f t="shared" si="34"/>
        <v>6.6</v>
      </c>
      <c r="J265" s="14">
        <v>0.24</v>
      </c>
      <c r="K265" s="14">
        <v>0.24</v>
      </c>
      <c r="L265" s="14">
        <v>5.88</v>
      </c>
      <c r="M265" s="14">
        <v>26.64</v>
      </c>
      <c r="N265" s="89"/>
      <c r="O265" s="21">
        <f t="shared" si="33"/>
        <v>26.64</v>
      </c>
      <c r="P265" s="139"/>
    </row>
    <row r="266" spans="2:17" ht="15" customHeight="1">
      <c r="B266" s="6"/>
      <c r="C266" s="30"/>
      <c r="D266" s="130">
        <f>SUM(D259:D265)</f>
        <v>470</v>
      </c>
      <c r="E266" s="38"/>
      <c r="F266" s="38"/>
      <c r="G266" s="38"/>
      <c r="H266" s="38"/>
      <c r="I266" s="38"/>
      <c r="J266" s="45">
        <f>SUM(J259:J265)</f>
        <v>15.290000000000001</v>
      </c>
      <c r="K266" s="45">
        <f t="shared" ref="K266:M266" si="35">SUM(K259:K265)</f>
        <v>14.3</v>
      </c>
      <c r="L266" s="45">
        <f t="shared" si="35"/>
        <v>77.38</v>
      </c>
      <c r="M266" s="45">
        <f t="shared" si="35"/>
        <v>499.38</v>
      </c>
      <c r="N266" s="89"/>
      <c r="O266" s="21">
        <f t="shared" si="33"/>
        <v>499.38</v>
      </c>
      <c r="P266" s="139"/>
    </row>
    <row r="267" spans="2:17" ht="15" customHeight="1">
      <c r="B267" s="6"/>
      <c r="C267" s="30" t="s">
        <v>5</v>
      </c>
      <c r="D267" s="3"/>
      <c r="E267" s="3"/>
      <c r="F267" s="6"/>
      <c r="G267" s="6"/>
      <c r="H267" s="6"/>
      <c r="I267" s="13"/>
      <c r="J267" s="39"/>
      <c r="K267" s="39"/>
      <c r="L267" s="39"/>
      <c r="M267" s="39"/>
      <c r="N267" s="89"/>
      <c r="O267" s="21"/>
      <c r="P267" s="139"/>
      <c r="Q267" s="21"/>
    </row>
    <row r="268" spans="2:17" ht="15" customHeight="1">
      <c r="B268" s="6">
        <v>1</v>
      </c>
      <c r="C268" s="8" t="s">
        <v>109</v>
      </c>
      <c r="D268" s="6">
        <v>200</v>
      </c>
      <c r="E268" s="6" t="s">
        <v>7</v>
      </c>
      <c r="F268" s="6">
        <v>95</v>
      </c>
      <c r="G268" s="6">
        <v>60</v>
      </c>
      <c r="H268" s="18">
        <f>S22</f>
        <v>60</v>
      </c>
      <c r="I268" s="13">
        <f t="shared" ref="I268:I272" si="36">H268*F268/1000</f>
        <v>5.7</v>
      </c>
      <c r="J268" s="39"/>
      <c r="K268" s="39"/>
      <c r="L268" s="39"/>
      <c r="M268" s="39"/>
      <c r="N268" s="89"/>
      <c r="O268" s="21"/>
      <c r="P268" s="139"/>
      <c r="Q268" s="21"/>
    </row>
    <row r="269" spans="2:17" ht="15" customHeight="1">
      <c r="B269" s="6"/>
      <c r="C269" s="8"/>
      <c r="D269" s="6"/>
      <c r="E269" s="6" t="s">
        <v>1</v>
      </c>
      <c r="F269" s="6">
        <v>8</v>
      </c>
      <c r="G269" s="6">
        <v>8</v>
      </c>
      <c r="H269" s="18">
        <f>S43</f>
        <v>115</v>
      </c>
      <c r="I269" s="13">
        <f t="shared" si="36"/>
        <v>0.92</v>
      </c>
      <c r="J269" s="39"/>
      <c r="K269" s="39"/>
      <c r="L269" s="39"/>
      <c r="M269" s="39"/>
      <c r="N269" s="89"/>
      <c r="O269" s="21"/>
      <c r="P269" s="139"/>
      <c r="Q269" s="21"/>
    </row>
    <row r="270" spans="2:17" ht="15" customHeight="1">
      <c r="B270" s="6"/>
      <c r="C270" s="8"/>
      <c r="D270" s="6"/>
      <c r="E270" s="6" t="s">
        <v>8</v>
      </c>
      <c r="F270" s="6">
        <v>11</v>
      </c>
      <c r="G270" s="6">
        <v>8</v>
      </c>
      <c r="H270" s="18">
        <f>S25</f>
        <v>60</v>
      </c>
      <c r="I270" s="13">
        <f t="shared" si="36"/>
        <v>0.66</v>
      </c>
      <c r="J270" s="39"/>
      <c r="K270" s="39"/>
      <c r="L270" s="39"/>
      <c r="M270" s="39"/>
      <c r="N270" s="89"/>
      <c r="O270" s="21"/>
      <c r="P270" s="139"/>
      <c r="Q270" s="21"/>
    </row>
    <row r="271" spans="2:17" ht="15" customHeight="1">
      <c r="B271" s="6"/>
      <c r="C271" s="8"/>
      <c r="D271" s="6"/>
      <c r="E271" s="6" t="s">
        <v>6</v>
      </c>
      <c r="F271" s="6">
        <v>10</v>
      </c>
      <c r="G271" s="6">
        <v>8</v>
      </c>
      <c r="H271" s="18">
        <f>S24</f>
        <v>50</v>
      </c>
      <c r="I271" s="13">
        <f t="shared" si="36"/>
        <v>0.5</v>
      </c>
      <c r="J271" s="39"/>
      <c r="K271" s="39"/>
      <c r="L271" s="39"/>
      <c r="M271" s="39"/>
      <c r="N271" s="89"/>
      <c r="O271" s="21"/>
      <c r="P271" s="139"/>
      <c r="Q271" s="21"/>
    </row>
    <row r="272" spans="2:17" ht="15" customHeight="1">
      <c r="B272" s="6"/>
      <c r="C272" s="59"/>
      <c r="D272" s="6"/>
      <c r="E272" s="6" t="s">
        <v>27</v>
      </c>
      <c r="F272" s="6">
        <v>4</v>
      </c>
      <c r="G272" s="6">
        <v>4</v>
      </c>
      <c r="H272" s="18">
        <f>S37</f>
        <v>155</v>
      </c>
      <c r="I272" s="13">
        <f t="shared" si="36"/>
        <v>0.62</v>
      </c>
      <c r="J272" s="39">
        <v>2.4700000000000002</v>
      </c>
      <c r="K272" s="39">
        <v>4.32</v>
      </c>
      <c r="L272" s="39">
        <v>15.74</v>
      </c>
      <c r="M272" s="39">
        <v>111.72</v>
      </c>
      <c r="N272" s="116">
        <v>219</v>
      </c>
      <c r="O272" s="21">
        <f t="shared" si="33"/>
        <v>111.72</v>
      </c>
      <c r="P272" s="139"/>
      <c r="Q272" s="21"/>
    </row>
    <row r="273" spans="2:17" s="48" customFormat="1" ht="15" customHeight="1">
      <c r="B273" s="18">
        <v>2</v>
      </c>
      <c r="C273" s="59" t="s">
        <v>211</v>
      </c>
      <c r="D273" s="18">
        <v>200</v>
      </c>
      <c r="E273" s="18" t="s">
        <v>19</v>
      </c>
      <c r="F273" s="18">
        <v>52</v>
      </c>
      <c r="G273" s="18">
        <v>52</v>
      </c>
      <c r="H273" s="25">
        <f>S13</f>
        <v>643</v>
      </c>
      <c r="I273" s="14">
        <f t="shared" ref="I273:I277" si="37">H273*F273/1000</f>
        <v>33.436</v>
      </c>
      <c r="J273" s="14"/>
      <c r="K273" s="14"/>
      <c r="L273" s="14"/>
      <c r="M273" s="14"/>
      <c r="N273" s="89"/>
      <c r="O273" s="24"/>
      <c r="P273" s="139"/>
      <c r="Q273" s="24"/>
    </row>
    <row r="274" spans="2:17" ht="15" customHeight="1">
      <c r="B274" s="6"/>
      <c r="C274" s="59"/>
      <c r="D274" s="6"/>
      <c r="E274" s="6" t="s">
        <v>7</v>
      </c>
      <c r="F274" s="18">
        <v>177</v>
      </c>
      <c r="G274" s="18">
        <v>134</v>
      </c>
      <c r="H274" s="25">
        <f>S22</f>
        <v>60</v>
      </c>
      <c r="I274" s="13">
        <f t="shared" si="37"/>
        <v>10.62</v>
      </c>
      <c r="J274" s="39"/>
      <c r="K274" s="39"/>
      <c r="L274" s="39"/>
      <c r="M274" s="39"/>
      <c r="N274" s="89"/>
      <c r="O274" s="21"/>
      <c r="P274" s="139"/>
      <c r="Q274" s="21"/>
    </row>
    <row r="275" spans="2:17" ht="15" customHeight="1">
      <c r="B275" s="6"/>
      <c r="C275" s="8"/>
      <c r="D275" s="6"/>
      <c r="E275" s="6" t="s">
        <v>6</v>
      </c>
      <c r="F275" s="6">
        <v>16</v>
      </c>
      <c r="G275" s="6">
        <v>14</v>
      </c>
      <c r="H275" s="25">
        <f>S24</f>
        <v>50</v>
      </c>
      <c r="I275" s="13">
        <f t="shared" si="37"/>
        <v>0.8</v>
      </c>
      <c r="J275" s="39"/>
      <c r="K275" s="39"/>
      <c r="L275" s="39"/>
      <c r="M275" s="39"/>
      <c r="N275" s="89"/>
      <c r="O275" s="21"/>
      <c r="P275" s="139"/>
      <c r="Q275" s="21"/>
    </row>
    <row r="276" spans="2:17" ht="15" customHeight="1">
      <c r="B276" s="6"/>
      <c r="C276" s="8"/>
      <c r="D276" s="6"/>
      <c r="E276" s="6" t="s">
        <v>21</v>
      </c>
      <c r="F276" s="6">
        <v>2</v>
      </c>
      <c r="G276" s="6">
        <v>2</v>
      </c>
      <c r="H276" s="25">
        <f>S30</f>
        <v>145</v>
      </c>
      <c r="I276" s="13">
        <f t="shared" si="37"/>
        <v>0.28999999999999998</v>
      </c>
      <c r="J276" s="39"/>
      <c r="K276" s="39"/>
      <c r="L276" s="39"/>
      <c r="M276" s="39"/>
      <c r="N276" s="89"/>
      <c r="O276" s="21"/>
      <c r="P276" s="139"/>
      <c r="Q276" s="21"/>
    </row>
    <row r="277" spans="2:17" ht="15" customHeight="1">
      <c r="B277" s="6"/>
      <c r="C277" s="8"/>
      <c r="D277" s="6"/>
      <c r="E277" s="6" t="s">
        <v>27</v>
      </c>
      <c r="F277" s="6">
        <v>5</v>
      </c>
      <c r="G277" s="6">
        <v>5</v>
      </c>
      <c r="H277" s="25">
        <f>S37</f>
        <v>155</v>
      </c>
      <c r="I277" s="13">
        <f t="shared" si="37"/>
        <v>0.77500000000000002</v>
      </c>
      <c r="J277" s="39">
        <v>29.61</v>
      </c>
      <c r="K277" s="39">
        <v>20.260000000000002</v>
      </c>
      <c r="L277" s="39">
        <v>22.72</v>
      </c>
      <c r="M277" s="148">
        <v>391.66</v>
      </c>
      <c r="N277" s="18">
        <v>631</v>
      </c>
      <c r="O277" s="21">
        <f t="shared" si="33"/>
        <v>391.65999999999997</v>
      </c>
      <c r="P277" s="139"/>
      <c r="Q277" s="21"/>
    </row>
    <row r="278" spans="2:17" ht="15" customHeight="1">
      <c r="B278" s="3">
        <v>3</v>
      </c>
      <c r="C278" s="8" t="s">
        <v>38</v>
      </c>
      <c r="D278" s="6">
        <v>30</v>
      </c>
      <c r="E278" s="6" t="s">
        <v>22</v>
      </c>
      <c r="F278" s="6">
        <v>30</v>
      </c>
      <c r="G278" s="6">
        <v>30</v>
      </c>
      <c r="H278" s="6">
        <f>S61</f>
        <v>52</v>
      </c>
      <c r="I278" s="13">
        <f>H278*F278/1000</f>
        <v>1.56</v>
      </c>
      <c r="J278" s="13">
        <v>2.31</v>
      </c>
      <c r="K278" s="13">
        <v>0.72</v>
      </c>
      <c r="L278" s="13">
        <v>16.02</v>
      </c>
      <c r="M278" s="13">
        <v>79.8</v>
      </c>
      <c r="N278" s="89"/>
      <c r="O278" s="21">
        <f t="shared" si="33"/>
        <v>79.8</v>
      </c>
      <c r="P278" s="139"/>
      <c r="Q278" s="21"/>
    </row>
    <row r="279" spans="2:17" ht="15" customHeight="1">
      <c r="B279" s="6">
        <v>4</v>
      </c>
      <c r="C279" s="8" t="s">
        <v>72</v>
      </c>
      <c r="D279" s="6">
        <v>20</v>
      </c>
      <c r="E279" s="6" t="s">
        <v>22</v>
      </c>
      <c r="F279" s="6">
        <v>20</v>
      </c>
      <c r="G279" s="6">
        <v>20</v>
      </c>
      <c r="H279" s="46">
        <f>S62</f>
        <v>54</v>
      </c>
      <c r="I279" s="13">
        <f>H279*F279/1000</f>
        <v>1.08</v>
      </c>
      <c r="J279" s="13">
        <v>0.94</v>
      </c>
      <c r="K279" s="13">
        <v>0.14000000000000001</v>
      </c>
      <c r="L279" s="13">
        <v>9.9600000000000009</v>
      </c>
      <c r="M279" s="13">
        <v>44.86</v>
      </c>
      <c r="N279" s="89"/>
      <c r="O279" s="21">
        <f t="shared" si="33"/>
        <v>44.86</v>
      </c>
      <c r="P279" s="139"/>
      <c r="Q279" s="21"/>
    </row>
    <row r="280" spans="2:17" ht="15" customHeight="1">
      <c r="B280" s="6">
        <v>5</v>
      </c>
      <c r="C280" s="8" t="s">
        <v>26</v>
      </c>
      <c r="D280" s="6">
        <v>180</v>
      </c>
      <c r="E280" s="6" t="s">
        <v>23</v>
      </c>
      <c r="F280" s="6">
        <v>11</v>
      </c>
      <c r="G280" s="6">
        <v>11</v>
      </c>
      <c r="H280" s="6">
        <f>S33</f>
        <v>148</v>
      </c>
      <c r="I280" s="13">
        <f>H280*F280/1000</f>
        <v>1.6279999999999999</v>
      </c>
      <c r="J280" s="39"/>
      <c r="K280" s="39"/>
      <c r="L280" s="39"/>
      <c r="M280" s="39"/>
      <c r="N280" s="89"/>
      <c r="O280" s="21"/>
      <c r="P280" s="139"/>
      <c r="Q280" s="21"/>
    </row>
    <row r="281" spans="2:17" ht="15" customHeight="1">
      <c r="B281" s="6"/>
      <c r="C281" s="8"/>
      <c r="D281" s="6"/>
      <c r="E281" s="6" t="s">
        <v>2</v>
      </c>
      <c r="F281" s="6">
        <v>10</v>
      </c>
      <c r="G281" s="6">
        <v>10</v>
      </c>
      <c r="H281" s="6">
        <f>S50</f>
        <v>84</v>
      </c>
      <c r="I281" s="13">
        <f>H281*F281/1000</f>
        <v>0.84</v>
      </c>
      <c r="J281" s="39">
        <v>0.43</v>
      </c>
      <c r="K281" s="39">
        <v>0</v>
      </c>
      <c r="L281" s="39">
        <v>23.11</v>
      </c>
      <c r="M281" s="39">
        <v>94.16</v>
      </c>
      <c r="N281" s="89">
        <v>349</v>
      </c>
      <c r="O281" s="21">
        <f t="shared" si="33"/>
        <v>94.16</v>
      </c>
      <c r="P281" s="139"/>
      <c r="Q281" s="21"/>
    </row>
    <row r="282" spans="2:17" ht="15" customHeight="1">
      <c r="B282" s="6"/>
      <c r="C282" s="8"/>
      <c r="D282" s="6"/>
      <c r="E282" s="6" t="s">
        <v>105</v>
      </c>
      <c r="F282" s="6">
        <v>5.0000000000000001E-4</v>
      </c>
      <c r="G282" s="6">
        <v>5.0000000000000001E-4</v>
      </c>
      <c r="H282" s="6"/>
      <c r="I282" s="13"/>
      <c r="J282" s="41"/>
      <c r="K282" s="39"/>
      <c r="L282" s="39"/>
      <c r="M282" s="39"/>
      <c r="N282" s="89"/>
      <c r="O282" s="21"/>
      <c r="P282" s="139"/>
      <c r="Q282" s="21"/>
    </row>
    <row r="283" spans="2:17" ht="15" customHeight="1">
      <c r="B283" s="107"/>
      <c r="C283" s="107"/>
      <c r="D283" s="127">
        <f>SUM(D268:D281)</f>
        <v>630</v>
      </c>
      <c r="E283" s="107"/>
      <c r="F283" s="107"/>
      <c r="G283" s="107"/>
      <c r="H283" s="107"/>
      <c r="I283" s="13"/>
      <c r="J283" s="99">
        <f>SUM(J268:J282)</f>
        <v>35.76</v>
      </c>
      <c r="K283" s="99">
        <f>SUM(K268:K282)</f>
        <v>25.44</v>
      </c>
      <c r="L283" s="99">
        <f>SUM(L268:L282)</f>
        <v>87.55</v>
      </c>
      <c r="M283" s="99">
        <f>SUM(M268:M282)</f>
        <v>722.19999999999993</v>
      </c>
      <c r="N283" s="89"/>
      <c r="O283" s="21">
        <f t="shared" si="33"/>
        <v>722.2</v>
      </c>
      <c r="P283" s="139"/>
      <c r="Q283" s="21"/>
    </row>
    <row r="284" spans="2:17" ht="15" customHeight="1">
      <c r="B284" s="6"/>
      <c r="C284" s="30" t="s">
        <v>28</v>
      </c>
      <c r="D284" s="6"/>
      <c r="E284" s="6"/>
      <c r="F284" s="6"/>
      <c r="G284" s="6"/>
      <c r="H284" s="6"/>
      <c r="I284" s="13"/>
      <c r="J284" s="39"/>
      <c r="K284" s="39"/>
      <c r="L284" s="39"/>
      <c r="M284" s="39"/>
      <c r="N284" s="89"/>
      <c r="O284" s="21"/>
      <c r="P284" s="139"/>
      <c r="Q284" s="21"/>
    </row>
    <row r="285" spans="2:17" ht="15" customHeight="1">
      <c r="B285" s="6">
        <v>1</v>
      </c>
      <c r="C285" s="15" t="s">
        <v>143</v>
      </c>
      <c r="D285" s="18">
        <v>110</v>
      </c>
      <c r="E285" s="6" t="s">
        <v>83</v>
      </c>
      <c r="F285" s="6">
        <v>53</v>
      </c>
      <c r="G285" s="6">
        <v>53</v>
      </c>
      <c r="H285" s="46">
        <f>S40</f>
        <v>43</v>
      </c>
      <c r="I285" s="13">
        <f>H285*F285/1000</f>
        <v>2.2789999999999999</v>
      </c>
      <c r="J285" s="39"/>
      <c r="K285" s="39"/>
      <c r="L285" s="39"/>
      <c r="M285" s="39"/>
      <c r="N285" s="89"/>
      <c r="O285" s="21"/>
      <c r="P285" s="139"/>
    </row>
    <row r="286" spans="2:17" ht="15" customHeight="1">
      <c r="B286" s="6"/>
      <c r="C286" s="8"/>
      <c r="D286" s="7"/>
      <c r="E286" s="6" t="s">
        <v>2</v>
      </c>
      <c r="F286" s="6">
        <v>8</v>
      </c>
      <c r="G286" s="6">
        <v>8</v>
      </c>
      <c r="H286" s="6">
        <f>S50</f>
        <v>84</v>
      </c>
      <c r="I286" s="13">
        <f t="shared" ref="I286:I287" si="38">H286*F286/1000</f>
        <v>0.67200000000000004</v>
      </c>
      <c r="J286" s="39"/>
      <c r="K286" s="39"/>
      <c r="L286" s="39"/>
      <c r="M286" s="39"/>
      <c r="N286" s="89"/>
      <c r="O286" s="21"/>
      <c r="P286" s="139"/>
    </row>
    <row r="287" spans="2:17" ht="15" customHeight="1">
      <c r="B287" s="6"/>
      <c r="C287" s="8"/>
      <c r="D287" s="7"/>
      <c r="E287" s="6" t="s">
        <v>14</v>
      </c>
      <c r="F287" s="6">
        <v>0.6</v>
      </c>
      <c r="G287" s="6">
        <v>0.6</v>
      </c>
      <c r="H287" s="6">
        <f>S53</f>
        <v>365</v>
      </c>
      <c r="I287" s="13">
        <f t="shared" si="38"/>
        <v>0.219</v>
      </c>
      <c r="J287" s="39"/>
      <c r="K287" s="39"/>
      <c r="L287" s="39"/>
      <c r="M287" s="39"/>
      <c r="N287" s="89"/>
      <c r="O287" s="21"/>
      <c r="P287" s="139"/>
    </row>
    <row r="288" spans="2:17" ht="15" customHeight="1">
      <c r="B288" s="6"/>
      <c r="C288" s="8"/>
      <c r="D288" s="7"/>
      <c r="E288" s="6" t="s">
        <v>13</v>
      </c>
      <c r="F288" s="6">
        <v>0.2</v>
      </c>
      <c r="G288" s="6">
        <v>0.2</v>
      </c>
      <c r="H288" s="13">
        <f>S12</f>
        <v>13.83</v>
      </c>
      <c r="I288" s="13">
        <f>H288*F288</f>
        <v>2.766</v>
      </c>
      <c r="J288" s="39"/>
      <c r="K288" s="39"/>
      <c r="L288" s="39"/>
      <c r="M288" s="39"/>
      <c r="N288" s="89"/>
      <c r="O288" s="21"/>
      <c r="P288" s="139"/>
    </row>
    <row r="289" spans="2:21" ht="15" customHeight="1">
      <c r="B289" s="6"/>
      <c r="C289" s="8"/>
      <c r="D289" s="7"/>
      <c r="E289" s="6" t="s">
        <v>24</v>
      </c>
      <c r="F289" s="6">
        <v>47</v>
      </c>
      <c r="G289" s="6">
        <v>47</v>
      </c>
      <c r="H289" s="46">
        <f>S19</f>
        <v>230</v>
      </c>
      <c r="I289" s="13">
        <f t="shared" ref="I289:I293" si="39">H289*F289/1000</f>
        <v>10.81</v>
      </c>
      <c r="J289" s="39"/>
      <c r="K289" s="39"/>
      <c r="L289" s="39"/>
      <c r="M289" s="39"/>
      <c r="N289" s="89"/>
      <c r="O289" s="21"/>
      <c r="P289" s="139"/>
    </row>
    <row r="290" spans="2:21" ht="15" customHeight="1">
      <c r="B290" s="6"/>
      <c r="C290" s="8"/>
      <c r="D290" s="6"/>
      <c r="E290" s="6" t="s">
        <v>27</v>
      </c>
      <c r="F290" s="6">
        <v>5</v>
      </c>
      <c r="G290" s="6">
        <v>5</v>
      </c>
      <c r="H290" s="6">
        <f>S37</f>
        <v>155</v>
      </c>
      <c r="I290" s="13">
        <f t="shared" si="39"/>
        <v>0.77500000000000002</v>
      </c>
      <c r="J290" s="39">
        <v>5.07</v>
      </c>
      <c r="K290" s="39">
        <v>9.7100000000000009</v>
      </c>
      <c r="L290" s="39">
        <v>8.9</v>
      </c>
      <c r="M290" s="39">
        <v>143.27000000000001</v>
      </c>
      <c r="N290" s="89">
        <v>738</v>
      </c>
      <c r="O290" s="21">
        <f t="shared" si="33"/>
        <v>143.27000000000001</v>
      </c>
      <c r="P290" s="139"/>
    </row>
    <row r="291" spans="2:21" s="48" customFormat="1" ht="15" customHeight="1">
      <c r="B291" s="18">
        <v>2</v>
      </c>
      <c r="C291" s="59" t="s">
        <v>16</v>
      </c>
      <c r="D291" s="18">
        <v>180</v>
      </c>
      <c r="E291" s="18" t="s">
        <v>77</v>
      </c>
      <c r="F291" s="18">
        <v>0.6</v>
      </c>
      <c r="G291" s="18">
        <v>0.6</v>
      </c>
      <c r="H291" s="18">
        <f>S58</f>
        <v>430</v>
      </c>
      <c r="I291" s="14">
        <f t="shared" si="39"/>
        <v>0.25800000000000001</v>
      </c>
      <c r="J291" s="14"/>
      <c r="K291" s="14"/>
      <c r="L291" s="14"/>
      <c r="M291" s="14"/>
      <c r="N291" s="89"/>
      <c r="O291" s="24"/>
      <c r="P291" s="139"/>
    </row>
    <row r="292" spans="2:21" ht="15" customHeight="1">
      <c r="B292" s="6"/>
      <c r="C292" s="8"/>
      <c r="D292" s="6"/>
      <c r="E292" s="6" t="s">
        <v>2</v>
      </c>
      <c r="F292" s="6">
        <v>10</v>
      </c>
      <c r="G292" s="6">
        <v>10</v>
      </c>
      <c r="H292" s="18">
        <f>S50</f>
        <v>84</v>
      </c>
      <c r="I292" s="13">
        <f t="shared" si="39"/>
        <v>0.84</v>
      </c>
      <c r="J292" s="13">
        <v>0.36</v>
      </c>
      <c r="K292" s="13">
        <v>0</v>
      </c>
      <c r="L292" s="13">
        <v>25.2</v>
      </c>
      <c r="M292" s="13">
        <v>102.24</v>
      </c>
      <c r="N292" s="89">
        <v>943</v>
      </c>
      <c r="O292" s="21">
        <f t="shared" si="33"/>
        <v>102.24</v>
      </c>
      <c r="P292" s="139"/>
    </row>
    <row r="293" spans="2:21" ht="15" customHeight="1">
      <c r="B293" s="4"/>
      <c r="C293" s="3"/>
      <c r="D293" s="6"/>
      <c r="E293" s="6" t="s">
        <v>104</v>
      </c>
      <c r="F293" s="6">
        <v>3.5</v>
      </c>
      <c r="G293" s="6">
        <v>3.5</v>
      </c>
      <c r="H293" s="6">
        <f>S54</f>
        <v>27</v>
      </c>
      <c r="I293" s="13">
        <f t="shared" si="39"/>
        <v>9.4500000000000001E-2</v>
      </c>
      <c r="J293" s="39"/>
      <c r="K293" s="39"/>
      <c r="L293" s="39"/>
      <c r="M293" s="39"/>
      <c r="N293" s="89"/>
      <c r="O293" s="21"/>
      <c r="P293" s="139"/>
    </row>
    <row r="294" spans="2:21" ht="15" customHeight="1">
      <c r="B294" s="107"/>
      <c r="C294" s="107"/>
      <c r="D294" s="127">
        <f>SUM(D285:D293)</f>
        <v>290</v>
      </c>
      <c r="E294" s="107"/>
      <c r="F294" s="107"/>
      <c r="G294" s="107"/>
      <c r="H294" s="107"/>
      <c r="I294" s="93"/>
      <c r="J294" s="45">
        <f>SUM(J285:J293)</f>
        <v>5.4300000000000006</v>
      </c>
      <c r="K294" s="45">
        <f>SUM(K285:K293)</f>
        <v>9.7100000000000009</v>
      </c>
      <c r="L294" s="45">
        <f>SUM(L285:L293)</f>
        <v>34.1</v>
      </c>
      <c r="M294" s="45">
        <f>SUM(M285:M293)</f>
        <v>245.51</v>
      </c>
      <c r="N294" s="89"/>
      <c r="O294" s="24">
        <f t="shared" si="33"/>
        <v>245.51000000000002</v>
      </c>
      <c r="P294" s="142"/>
    </row>
    <row r="295" spans="2:21" ht="15.75">
      <c r="B295" s="174" t="s">
        <v>147</v>
      </c>
      <c r="C295" s="174"/>
      <c r="D295" s="174"/>
      <c r="E295" s="174"/>
      <c r="F295" s="174"/>
      <c r="G295" s="174"/>
      <c r="H295" s="174"/>
      <c r="I295" s="94"/>
      <c r="J295" s="45">
        <f>J266+J283+J294</f>
        <v>56.48</v>
      </c>
      <c r="K295" s="45">
        <f>K266+K283+K294</f>
        <v>49.45</v>
      </c>
      <c r="L295" s="45">
        <f>L266+L283+L294</f>
        <v>199.03</v>
      </c>
      <c r="M295" s="45">
        <f>M266+M283+M294</f>
        <v>1467.09</v>
      </c>
      <c r="N295" s="97"/>
      <c r="O295" s="21">
        <f t="shared" si="33"/>
        <v>1467.09</v>
      </c>
      <c r="P295" s="143"/>
    </row>
    <row r="296" spans="2:21" ht="15" customHeight="1">
      <c r="B296" s="6"/>
      <c r="C296" s="3"/>
      <c r="D296" s="6"/>
      <c r="E296" s="6"/>
      <c r="F296" s="6"/>
      <c r="G296" s="6"/>
      <c r="H296" s="6"/>
      <c r="I296" s="45">
        <f>SUM(I259:I295)</f>
        <v>103.35850000000001</v>
      </c>
      <c r="J296" s="96"/>
      <c r="K296" s="96"/>
      <c r="L296" s="96"/>
      <c r="M296" s="96"/>
      <c r="N296" s="97"/>
      <c r="O296" s="21"/>
      <c r="P296" s="143"/>
    </row>
    <row r="297" spans="2:21" ht="15" customHeight="1">
      <c r="B297" s="2"/>
      <c r="C297" s="32"/>
      <c r="D297" s="23"/>
      <c r="E297" s="23"/>
      <c r="F297" s="23"/>
      <c r="G297" s="23"/>
      <c r="H297" s="23"/>
      <c r="I297" s="49"/>
      <c r="J297" s="49"/>
      <c r="K297" s="49"/>
      <c r="L297" s="49"/>
      <c r="M297" s="49"/>
      <c r="N297" s="70"/>
      <c r="O297" s="21"/>
      <c r="P297" s="140"/>
    </row>
    <row r="298" spans="2:21" s="48" customFormat="1" ht="15" customHeight="1">
      <c r="B298" s="104"/>
      <c r="C298" s="32" t="s">
        <v>45</v>
      </c>
      <c r="D298" s="153"/>
      <c r="E298" s="153"/>
      <c r="N298" s="69"/>
      <c r="O298" s="24"/>
      <c r="P298" s="141"/>
    </row>
    <row r="299" spans="2:21" ht="30.75" customHeight="1">
      <c r="B299" s="168" t="s">
        <v>3</v>
      </c>
      <c r="C299" s="3"/>
      <c r="D299" s="51" t="s">
        <v>4</v>
      </c>
      <c r="E299" s="168" t="s">
        <v>30</v>
      </c>
      <c r="F299" s="52" t="s">
        <v>15</v>
      </c>
      <c r="G299" s="52" t="s">
        <v>31</v>
      </c>
      <c r="H299" s="52" t="s">
        <v>32</v>
      </c>
      <c r="I299" s="52" t="s">
        <v>33</v>
      </c>
      <c r="J299" s="175" t="s">
        <v>73</v>
      </c>
      <c r="K299" s="175" t="s">
        <v>74</v>
      </c>
      <c r="L299" s="175" t="s">
        <v>75</v>
      </c>
      <c r="M299" s="179" t="s">
        <v>76</v>
      </c>
      <c r="N299" s="183" t="s">
        <v>106</v>
      </c>
      <c r="O299" s="21"/>
      <c r="P299" s="141"/>
    </row>
    <row r="300" spans="2:21" s="48" customFormat="1" ht="15" customHeight="1">
      <c r="B300" s="169"/>
      <c r="C300" s="149" t="s">
        <v>0</v>
      </c>
      <c r="D300" s="58" t="s">
        <v>34</v>
      </c>
      <c r="E300" s="170"/>
      <c r="F300" s="18" t="s">
        <v>34</v>
      </c>
      <c r="G300" s="18" t="s">
        <v>34</v>
      </c>
      <c r="H300" s="18" t="s">
        <v>35</v>
      </c>
      <c r="I300" s="18" t="s">
        <v>36</v>
      </c>
      <c r="J300" s="176"/>
      <c r="K300" s="176"/>
      <c r="L300" s="176"/>
      <c r="M300" s="180"/>
      <c r="N300" s="184"/>
      <c r="O300" s="24"/>
      <c r="P300" s="139"/>
      <c r="Q300" s="163"/>
      <c r="R300" s="163"/>
      <c r="S300" s="163"/>
      <c r="T300" s="163"/>
      <c r="U300" s="163"/>
    </row>
    <row r="301" spans="2:21">
      <c r="B301" s="6">
        <v>1</v>
      </c>
      <c r="C301" s="8" t="s">
        <v>149</v>
      </c>
      <c r="D301" s="3">
        <v>200</v>
      </c>
      <c r="E301" s="3" t="s">
        <v>12</v>
      </c>
      <c r="F301" s="6">
        <v>118</v>
      </c>
      <c r="G301" s="6">
        <v>118</v>
      </c>
      <c r="H301" s="6">
        <f>S16</f>
        <v>75</v>
      </c>
      <c r="I301" s="13">
        <f t="shared" ref="I301:I309" si="40">H301*F301/1000</f>
        <v>8.85</v>
      </c>
      <c r="J301" s="39"/>
      <c r="K301" s="39"/>
      <c r="L301" s="39"/>
      <c r="M301" s="39"/>
      <c r="N301" s="89"/>
      <c r="O301" s="21"/>
      <c r="P301" s="139"/>
      <c r="Q301" s="26"/>
      <c r="R301" s="19"/>
      <c r="S301" s="19"/>
      <c r="T301" s="19"/>
      <c r="U301" s="19"/>
    </row>
    <row r="302" spans="2:21" ht="15" customHeight="1">
      <c r="B302" s="6"/>
      <c r="C302" s="10"/>
      <c r="D302" s="6"/>
      <c r="E302" s="6" t="s">
        <v>82</v>
      </c>
      <c r="F302" s="6">
        <v>23</v>
      </c>
      <c r="G302" s="6">
        <v>23</v>
      </c>
      <c r="H302" s="6">
        <f>S44</f>
        <v>60</v>
      </c>
      <c r="I302" s="13">
        <f t="shared" si="40"/>
        <v>1.38</v>
      </c>
      <c r="J302" s="39"/>
      <c r="K302" s="39"/>
      <c r="L302" s="39"/>
      <c r="M302" s="39"/>
      <c r="N302" s="89"/>
      <c r="O302" s="21"/>
      <c r="P302" s="139"/>
      <c r="Q302" s="26"/>
      <c r="R302" s="19"/>
      <c r="S302" s="19"/>
      <c r="T302" s="19"/>
      <c r="U302" s="19"/>
    </row>
    <row r="303" spans="2:21" ht="15" customHeight="1">
      <c r="B303" s="6"/>
      <c r="C303" s="10"/>
      <c r="D303" s="6"/>
      <c r="E303" s="6" t="s">
        <v>2</v>
      </c>
      <c r="F303" s="6">
        <v>4</v>
      </c>
      <c r="G303" s="6">
        <v>4</v>
      </c>
      <c r="H303" s="6">
        <f>S50</f>
        <v>84</v>
      </c>
      <c r="I303" s="13">
        <f t="shared" si="40"/>
        <v>0.33600000000000002</v>
      </c>
      <c r="J303" s="39"/>
      <c r="K303" s="39"/>
      <c r="L303" s="39"/>
      <c r="M303" s="39"/>
      <c r="N303" s="89"/>
      <c r="O303" s="21"/>
      <c r="P303" s="139"/>
      <c r="Q303" s="26"/>
      <c r="R303" s="19"/>
      <c r="S303" s="19"/>
      <c r="T303" s="19"/>
      <c r="U303" s="19"/>
    </row>
    <row r="304" spans="2:21" ht="15" customHeight="1">
      <c r="B304" s="6"/>
      <c r="C304" s="10"/>
      <c r="D304" s="6"/>
      <c r="E304" s="6" t="s">
        <v>29</v>
      </c>
      <c r="F304" s="6">
        <v>4</v>
      </c>
      <c r="G304" s="6">
        <v>4</v>
      </c>
      <c r="H304" s="6">
        <f>S17</f>
        <v>567</v>
      </c>
      <c r="I304" s="13">
        <f t="shared" si="40"/>
        <v>2.2679999999999998</v>
      </c>
      <c r="J304" s="39">
        <v>6.43</v>
      </c>
      <c r="K304" s="39">
        <v>8.2899999999999991</v>
      </c>
      <c r="L304" s="39">
        <v>28.29</v>
      </c>
      <c r="M304" s="39">
        <v>213.49</v>
      </c>
      <c r="N304" s="89">
        <v>172</v>
      </c>
      <c r="O304" s="21">
        <f t="shared" si="33"/>
        <v>213.48999999999998</v>
      </c>
      <c r="P304" s="139"/>
      <c r="Q304" s="23"/>
      <c r="R304" s="23"/>
      <c r="S304" s="23"/>
      <c r="T304" s="23"/>
      <c r="U304" s="23"/>
    </row>
    <row r="305" spans="2:16" ht="15" customHeight="1">
      <c r="B305" s="6">
        <v>2</v>
      </c>
      <c r="C305" s="8" t="s">
        <v>38</v>
      </c>
      <c r="D305" s="6">
        <v>20</v>
      </c>
      <c r="E305" s="6" t="s">
        <v>22</v>
      </c>
      <c r="F305" s="6">
        <v>20</v>
      </c>
      <c r="G305" s="6">
        <v>20</v>
      </c>
      <c r="H305" s="6">
        <f>S61</f>
        <v>52</v>
      </c>
      <c r="I305" s="13">
        <f t="shared" si="40"/>
        <v>1.04</v>
      </c>
      <c r="J305" s="13">
        <v>1.54</v>
      </c>
      <c r="K305" s="13">
        <v>0.48</v>
      </c>
      <c r="L305" s="13">
        <v>10.68</v>
      </c>
      <c r="M305" s="13">
        <v>53.2</v>
      </c>
      <c r="N305" s="89"/>
      <c r="O305" s="21">
        <f t="shared" ref="O305:O358" si="41">(J305+L305)*4+K305*9</f>
        <v>53.199999999999996</v>
      </c>
      <c r="P305" s="139"/>
    </row>
    <row r="306" spans="2:16" s="48" customFormat="1" ht="15" customHeight="1">
      <c r="B306" s="18">
        <v>3</v>
      </c>
      <c r="C306" s="59" t="s">
        <v>212</v>
      </c>
      <c r="D306" s="18">
        <v>180</v>
      </c>
      <c r="E306" s="18" t="s">
        <v>139</v>
      </c>
      <c r="F306" s="18">
        <v>1</v>
      </c>
      <c r="G306" s="18">
        <v>1</v>
      </c>
      <c r="H306" s="18">
        <f>S57</f>
        <v>418</v>
      </c>
      <c r="I306" s="14">
        <f>H306*F306/1000</f>
        <v>0.41799999999999998</v>
      </c>
      <c r="J306" s="14"/>
      <c r="K306" s="14"/>
      <c r="L306" s="14"/>
      <c r="M306" s="14"/>
      <c r="N306" s="89"/>
      <c r="O306" s="24"/>
      <c r="P306" s="139"/>
    </row>
    <row r="307" spans="2:16" ht="15" customHeight="1">
      <c r="B307" s="6"/>
      <c r="C307" s="8"/>
      <c r="D307" s="6"/>
      <c r="E307" s="6" t="s">
        <v>12</v>
      </c>
      <c r="F307" s="6">
        <v>80</v>
      </c>
      <c r="G307" s="6">
        <v>80</v>
      </c>
      <c r="H307" s="6">
        <f>S16</f>
        <v>75</v>
      </c>
      <c r="I307" s="13">
        <f>H307*F307/1000</f>
        <v>6</v>
      </c>
      <c r="J307" s="39"/>
      <c r="K307" s="39"/>
      <c r="L307" s="39"/>
      <c r="M307" s="39"/>
      <c r="N307" s="89"/>
      <c r="O307" s="21"/>
      <c r="P307" s="139"/>
    </row>
    <row r="308" spans="2:16" ht="15" customHeight="1">
      <c r="B308" s="6"/>
      <c r="C308" s="8"/>
      <c r="D308" s="6"/>
      <c r="E308" s="6" t="s">
        <v>2</v>
      </c>
      <c r="F308" s="6">
        <v>10</v>
      </c>
      <c r="G308" s="6">
        <v>10</v>
      </c>
      <c r="H308" s="6">
        <f>S50</f>
        <v>84</v>
      </c>
      <c r="I308" s="13">
        <f t="shared" si="40"/>
        <v>0.84</v>
      </c>
      <c r="J308" s="39">
        <v>2.97</v>
      </c>
      <c r="K308" s="39">
        <v>3.24</v>
      </c>
      <c r="L308" s="39">
        <v>22.68</v>
      </c>
      <c r="M308" s="39">
        <v>131.76</v>
      </c>
      <c r="N308" s="89">
        <v>1025</v>
      </c>
      <c r="O308" s="21">
        <f t="shared" si="41"/>
        <v>131.76</v>
      </c>
      <c r="P308" s="139"/>
    </row>
    <row r="309" spans="2:16" s="48" customFormat="1" ht="15" customHeight="1">
      <c r="B309" s="18">
        <v>4</v>
      </c>
      <c r="C309" s="56" t="s">
        <v>214</v>
      </c>
      <c r="D309" s="18">
        <v>50</v>
      </c>
      <c r="E309" s="18" t="s">
        <v>79</v>
      </c>
      <c r="F309" s="18">
        <v>50</v>
      </c>
      <c r="G309" s="18"/>
      <c r="H309" s="18">
        <f>S31</f>
        <v>110</v>
      </c>
      <c r="I309" s="14">
        <f t="shared" si="40"/>
        <v>5.5</v>
      </c>
      <c r="J309" s="14">
        <v>0.2</v>
      </c>
      <c r="K309" s="14">
        <v>0.2</v>
      </c>
      <c r="L309" s="14">
        <v>4.9000000000000004</v>
      </c>
      <c r="M309" s="14">
        <v>22.2</v>
      </c>
      <c r="N309" s="89"/>
      <c r="O309" s="21">
        <f t="shared" si="41"/>
        <v>22.200000000000003</v>
      </c>
      <c r="P309" s="139"/>
    </row>
    <row r="310" spans="2:16" ht="15" customHeight="1">
      <c r="B310" s="6"/>
      <c r="C310" s="29"/>
      <c r="D310" s="130">
        <f>SUM(D301:D309)</f>
        <v>450</v>
      </c>
      <c r="E310" s="6"/>
      <c r="F310" s="6"/>
      <c r="G310" s="6"/>
      <c r="H310" s="6"/>
      <c r="I310" s="13"/>
      <c r="J310" s="45">
        <f>SUM(J301:J309)</f>
        <v>11.139999999999999</v>
      </c>
      <c r="K310" s="45">
        <f t="shared" ref="K310:M310" si="42">SUM(K301:K309)</f>
        <v>12.209999999999999</v>
      </c>
      <c r="L310" s="45">
        <f t="shared" si="42"/>
        <v>66.55</v>
      </c>
      <c r="M310" s="45">
        <f t="shared" si="42"/>
        <v>420.65</v>
      </c>
      <c r="N310" s="89"/>
      <c r="O310" s="21">
        <f t="shared" si="41"/>
        <v>420.65</v>
      </c>
      <c r="P310" s="139"/>
    </row>
    <row r="311" spans="2:16" ht="15" customHeight="1">
      <c r="B311" s="6"/>
      <c r="C311" s="30" t="s">
        <v>5</v>
      </c>
      <c r="D311" s="3"/>
      <c r="E311" s="3"/>
      <c r="F311" s="6"/>
      <c r="G311" s="6"/>
      <c r="H311" s="6"/>
      <c r="I311" s="13"/>
      <c r="J311" s="39"/>
      <c r="K311" s="39"/>
      <c r="L311" s="39"/>
      <c r="M311" s="39"/>
      <c r="N311" s="89"/>
      <c r="O311" s="21"/>
      <c r="P311" s="139"/>
    </row>
    <row r="312" spans="2:16" s="48" customFormat="1" ht="15" customHeight="1">
      <c r="B312" s="18">
        <v>1</v>
      </c>
      <c r="C312" s="86" t="s">
        <v>160</v>
      </c>
      <c r="D312" s="18" t="s">
        <v>218</v>
      </c>
      <c r="E312" s="18" t="s">
        <v>7</v>
      </c>
      <c r="F312" s="18">
        <v>67</v>
      </c>
      <c r="G312" s="18">
        <v>56</v>
      </c>
      <c r="H312" s="18">
        <f>S22</f>
        <v>60</v>
      </c>
      <c r="I312" s="14">
        <f t="shared" ref="I312:I324" si="43">H312*F312/1000</f>
        <v>4.0199999999999996</v>
      </c>
      <c r="J312" s="14"/>
      <c r="K312" s="14"/>
      <c r="L312" s="14"/>
      <c r="M312" s="14"/>
      <c r="N312" s="89"/>
      <c r="O312" s="24"/>
      <c r="P312" s="139"/>
    </row>
    <row r="313" spans="2:16" ht="15" customHeight="1">
      <c r="B313" s="6"/>
      <c r="C313" s="10" t="s">
        <v>110</v>
      </c>
      <c r="D313" s="6"/>
      <c r="E313" s="6" t="s">
        <v>111</v>
      </c>
      <c r="F313" s="6">
        <v>7</v>
      </c>
      <c r="G313" s="6">
        <v>7</v>
      </c>
      <c r="H313" s="6">
        <f>S47</f>
        <v>48</v>
      </c>
      <c r="I313" s="13">
        <f t="shared" si="43"/>
        <v>0.33600000000000002</v>
      </c>
      <c r="J313" s="39"/>
      <c r="K313" s="39"/>
      <c r="L313" s="39"/>
      <c r="M313" s="39"/>
      <c r="N313" s="89"/>
      <c r="O313" s="21"/>
      <c r="P313" s="139"/>
    </row>
    <row r="314" spans="2:16" ht="15" customHeight="1">
      <c r="B314" s="6"/>
      <c r="C314" s="10"/>
      <c r="D314" s="6"/>
      <c r="E314" s="6" t="s">
        <v>8</v>
      </c>
      <c r="F314" s="6">
        <v>9</v>
      </c>
      <c r="G314" s="6">
        <v>7</v>
      </c>
      <c r="H314" s="6">
        <f>S25</f>
        <v>60</v>
      </c>
      <c r="I314" s="13">
        <f t="shared" si="43"/>
        <v>0.54</v>
      </c>
      <c r="J314" s="39"/>
      <c r="K314" s="39"/>
      <c r="L314" s="39"/>
      <c r="M314" s="39"/>
      <c r="N314" s="89"/>
      <c r="O314" s="21"/>
      <c r="P314" s="139"/>
    </row>
    <row r="315" spans="2:16" ht="15" customHeight="1">
      <c r="B315" s="6"/>
      <c r="C315" s="10"/>
      <c r="D315" s="6"/>
      <c r="E315" s="6" t="s">
        <v>6</v>
      </c>
      <c r="F315" s="6">
        <v>8</v>
      </c>
      <c r="G315" s="6">
        <v>7</v>
      </c>
      <c r="H315" s="6">
        <f>S24</f>
        <v>50</v>
      </c>
      <c r="I315" s="13">
        <f t="shared" si="43"/>
        <v>0.4</v>
      </c>
      <c r="J315" s="39"/>
      <c r="K315" s="39"/>
      <c r="L315" s="39"/>
      <c r="M315" s="39"/>
      <c r="N315" s="89"/>
      <c r="O315" s="21"/>
      <c r="P315" s="139"/>
    </row>
    <row r="316" spans="2:16" ht="15" customHeight="1">
      <c r="B316" s="6"/>
      <c r="C316" s="10"/>
      <c r="D316" s="6"/>
      <c r="E316" s="6" t="s">
        <v>101</v>
      </c>
      <c r="F316" s="6">
        <v>14</v>
      </c>
      <c r="G316" s="6">
        <v>13</v>
      </c>
      <c r="H316" s="6">
        <f>S27</f>
        <v>80</v>
      </c>
      <c r="I316" s="13">
        <f t="shared" si="43"/>
        <v>1.1200000000000001</v>
      </c>
      <c r="J316" s="39"/>
      <c r="K316" s="39"/>
      <c r="L316" s="39"/>
      <c r="M316" s="39"/>
      <c r="N316" s="89"/>
      <c r="O316" s="21"/>
      <c r="P316" s="139"/>
    </row>
    <row r="317" spans="2:16" ht="15" customHeight="1">
      <c r="B317" s="6"/>
      <c r="C317" s="10"/>
      <c r="D317" s="6"/>
      <c r="E317" s="6" t="s">
        <v>27</v>
      </c>
      <c r="F317" s="6">
        <v>3</v>
      </c>
      <c r="G317" s="6">
        <v>3</v>
      </c>
      <c r="H317" s="6">
        <f>S37</f>
        <v>155</v>
      </c>
      <c r="I317" s="13">
        <f t="shared" si="43"/>
        <v>0.46500000000000002</v>
      </c>
      <c r="J317" s="109">
        <v>1.9</v>
      </c>
      <c r="K317" s="109">
        <v>3.4</v>
      </c>
      <c r="L317" s="109">
        <v>12.5</v>
      </c>
      <c r="M317" s="39">
        <v>88.2</v>
      </c>
      <c r="N317" s="89">
        <v>76</v>
      </c>
      <c r="O317" s="21">
        <f t="shared" si="41"/>
        <v>88.2</v>
      </c>
      <c r="P317" s="139"/>
    </row>
    <row r="318" spans="2:16" ht="15" customHeight="1">
      <c r="B318" s="6"/>
      <c r="C318" s="10"/>
      <c r="D318" s="6"/>
      <c r="E318" s="6" t="s">
        <v>10</v>
      </c>
      <c r="F318" s="6">
        <v>10</v>
      </c>
      <c r="G318" s="6">
        <v>10</v>
      </c>
      <c r="H318" s="46">
        <f>S18</f>
        <v>200</v>
      </c>
      <c r="I318" s="13">
        <f t="shared" si="43"/>
        <v>2</v>
      </c>
      <c r="J318" s="98">
        <v>0.21</v>
      </c>
      <c r="K318" s="98">
        <v>2.82</v>
      </c>
      <c r="L318" s="98">
        <v>0.31</v>
      </c>
      <c r="M318" s="39">
        <v>27.46</v>
      </c>
      <c r="N318" s="89"/>
      <c r="O318" s="21">
        <f t="shared" si="41"/>
        <v>27.46</v>
      </c>
      <c r="P318" s="139"/>
    </row>
    <row r="319" spans="2:16" ht="15" customHeight="1">
      <c r="B319" s="6">
        <v>2</v>
      </c>
      <c r="C319" s="86" t="s">
        <v>141</v>
      </c>
      <c r="D319" s="18">
        <v>70</v>
      </c>
      <c r="E319" s="6" t="s">
        <v>19</v>
      </c>
      <c r="F319" s="18">
        <v>52</v>
      </c>
      <c r="G319" s="6">
        <v>52</v>
      </c>
      <c r="H319" s="6">
        <f>S13</f>
        <v>643</v>
      </c>
      <c r="I319" s="13">
        <f t="shared" si="43"/>
        <v>33.436</v>
      </c>
      <c r="J319" s="39"/>
      <c r="K319" s="39"/>
      <c r="L319" s="39"/>
      <c r="M319" s="39"/>
      <c r="N319" s="89"/>
      <c r="O319" s="21"/>
      <c r="P319" s="139"/>
    </row>
    <row r="320" spans="2:16" ht="15" customHeight="1">
      <c r="B320" s="6"/>
      <c r="C320" s="86"/>
      <c r="D320" s="6"/>
      <c r="E320" s="6" t="s">
        <v>8</v>
      </c>
      <c r="F320" s="6">
        <v>12</v>
      </c>
      <c r="G320" s="6">
        <v>9</v>
      </c>
      <c r="H320" s="46">
        <f>S25</f>
        <v>60</v>
      </c>
      <c r="I320" s="13">
        <f>H320*F320/1000</f>
        <v>0.72</v>
      </c>
      <c r="J320" s="39"/>
      <c r="K320" s="39"/>
      <c r="L320" s="39"/>
      <c r="M320" s="39"/>
      <c r="N320" s="89"/>
      <c r="O320" s="21"/>
      <c r="P320" s="139"/>
    </row>
    <row r="321" spans="2:16" ht="15" customHeight="1">
      <c r="B321" s="6"/>
      <c r="C321" s="10"/>
      <c r="D321" s="6"/>
      <c r="E321" s="6" t="s">
        <v>6</v>
      </c>
      <c r="F321" s="6">
        <v>11</v>
      </c>
      <c r="G321" s="6">
        <v>8</v>
      </c>
      <c r="H321" s="46">
        <f>S24</f>
        <v>50</v>
      </c>
      <c r="I321" s="13">
        <f t="shared" si="43"/>
        <v>0.55000000000000004</v>
      </c>
      <c r="J321" s="39"/>
      <c r="K321" s="39"/>
      <c r="L321" s="39"/>
      <c r="M321" s="39"/>
      <c r="N321" s="89"/>
      <c r="O321" s="21"/>
      <c r="P321" s="139"/>
    </row>
    <row r="322" spans="2:16" ht="15" customHeight="1">
      <c r="B322" s="6"/>
      <c r="C322" s="10"/>
      <c r="D322" s="6"/>
      <c r="E322" s="6" t="s">
        <v>21</v>
      </c>
      <c r="F322" s="6">
        <v>1</v>
      </c>
      <c r="G322" s="6">
        <v>1</v>
      </c>
      <c r="H322" s="46">
        <f>S30</f>
        <v>145</v>
      </c>
      <c r="I322" s="13">
        <f t="shared" si="43"/>
        <v>0.14499999999999999</v>
      </c>
      <c r="J322" s="39"/>
      <c r="K322" s="39"/>
      <c r="L322" s="39"/>
      <c r="M322" s="39"/>
      <c r="N322" s="89"/>
      <c r="O322" s="21"/>
      <c r="P322" s="139"/>
    </row>
    <row r="323" spans="2:16" ht="15" customHeight="1">
      <c r="B323" s="6"/>
      <c r="C323" s="10"/>
      <c r="D323" s="6"/>
      <c r="E323" s="6" t="s">
        <v>29</v>
      </c>
      <c r="F323" s="6">
        <v>1</v>
      </c>
      <c r="G323" s="6">
        <v>1</v>
      </c>
      <c r="H323" s="46">
        <f>S17</f>
        <v>567</v>
      </c>
      <c r="I323" s="13">
        <f>H323*F323/1000</f>
        <v>0.56699999999999995</v>
      </c>
      <c r="J323" s="39"/>
      <c r="K323" s="39"/>
      <c r="L323" s="39"/>
      <c r="M323" s="39"/>
      <c r="N323" s="89"/>
      <c r="O323" s="21"/>
      <c r="P323" s="139"/>
    </row>
    <row r="324" spans="2:16" s="48" customFormat="1" ht="15" customHeight="1">
      <c r="B324" s="18"/>
      <c r="C324" s="86"/>
      <c r="D324" s="18"/>
      <c r="E324" s="18" t="s">
        <v>83</v>
      </c>
      <c r="F324" s="18">
        <v>3</v>
      </c>
      <c r="G324" s="18">
        <v>3</v>
      </c>
      <c r="H324" s="25">
        <f>S40</f>
        <v>43</v>
      </c>
      <c r="I324" s="14">
        <f t="shared" si="43"/>
        <v>0.129</v>
      </c>
      <c r="J324" s="160">
        <v>9.6300000000000008</v>
      </c>
      <c r="K324" s="160">
        <v>7.6</v>
      </c>
      <c r="L324" s="159">
        <v>2.44</v>
      </c>
      <c r="M324" s="14">
        <v>116.68</v>
      </c>
      <c r="N324" s="129">
        <v>277</v>
      </c>
      <c r="O324" s="24">
        <f t="shared" si="41"/>
        <v>116.67999999999999</v>
      </c>
      <c r="P324" s="139"/>
    </row>
    <row r="325" spans="2:16">
      <c r="B325" s="6">
        <v>3</v>
      </c>
      <c r="C325" s="8" t="s">
        <v>148</v>
      </c>
      <c r="D325" s="58">
        <v>130</v>
      </c>
      <c r="E325" s="3" t="s">
        <v>128</v>
      </c>
      <c r="F325" s="6">
        <v>31</v>
      </c>
      <c r="G325" s="6">
        <v>31</v>
      </c>
      <c r="H325" s="25">
        <f>S45</f>
        <v>61</v>
      </c>
      <c r="I325" s="13">
        <f t="shared" ref="I325:I330" si="44">H325*F325/1000</f>
        <v>1.891</v>
      </c>
      <c r="J325" s="39"/>
      <c r="K325" s="39"/>
      <c r="L325" s="39"/>
      <c r="M325" s="39"/>
      <c r="N325" s="89"/>
      <c r="O325" s="21"/>
      <c r="P325" s="139"/>
    </row>
    <row r="326" spans="2:16" ht="15" customHeight="1">
      <c r="B326" s="6"/>
      <c r="C326" s="8"/>
      <c r="D326" s="3"/>
      <c r="E326" s="3" t="s">
        <v>29</v>
      </c>
      <c r="F326" s="6">
        <v>5</v>
      </c>
      <c r="G326" s="6">
        <v>5</v>
      </c>
      <c r="H326" s="25">
        <f>S17</f>
        <v>567</v>
      </c>
      <c r="I326" s="13">
        <f t="shared" si="44"/>
        <v>2.835</v>
      </c>
      <c r="J326" s="13">
        <v>3.71</v>
      </c>
      <c r="K326" s="13">
        <v>1.06</v>
      </c>
      <c r="L326" s="13">
        <v>54.6</v>
      </c>
      <c r="M326" s="13">
        <v>242.78</v>
      </c>
      <c r="N326" s="89">
        <v>182</v>
      </c>
      <c r="O326" s="21">
        <f t="shared" si="41"/>
        <v>242.78</v>
      </c>
      <c r="P326" s="139"/>
    </row>
    <row r="327" spans="2:16" ht="15" customHeight="1">
      <c r="B327" s="6">
        <v>4</v>
      </c>
      <c r="C327" s="8" t="s">
        <v>38</v>
      </c>
      <c r="D327" s="6">
        <v>30</v>
      </c>
      <c r="E327" s="6" t="s">
        <v>22</v>
      </c>
      <c r="F327" s="6">
        <v>30</v>
      </c>
      <c r="G327" s="6">
        <v>30</v>
      </c>
      <c r="H327" s="46">
        <f>S61</f>
        <v>52</v>
      </c>
      <c r="I327" s="13">
        <f t="shared" si="44"/>
        <v>1.56</v>
      </c>
      <c r="J327" s="13">
        <v>2.31</v>
      </c>
      <c r="K327" s="13">
        <v>0.72</v>
      </c>
      <c r="L327" s="13">
        <v>16.02</v>
      </c>
      <c r="M327" s="13">
        <v>79.8</v>
      </c>
      <c r="N327" s="89"/>
      <c r="O327" s="21">
        <f t="shared" si="41"/>
        <v>79.8</v>
      </c>
      <c r="P327" s="139"/>
    </row>
    <row r="328" spans="2:16" ht="15" customHeight="1">
      <c r="B328" s="3">
        <v>5</v>
      </c>
      <c r="C328" s="8" t="s">
        <v>72</v>
      </c>
      <c r="D328" s="6">
        <v>20</v>
      </c>
      <c r="E328" s="6" t="s">
        <v>22</v>
      </c>
      <c r="F328" s="6">
        <v>20</v>
      </c>
      <c r="G328" s="6">
        <v>20</v>
      </c>
      <c r="H328" s="46">
        <f>S62</f>
        <v>54</v>
      </c>
      <c r="I328" s="13">
        <f t="shared" si="44"/>
        <v>1.08</v>
      </c>
      <c r="J328" s="13">
        <v>0.94</v>
      </c>
      <c r="K328" s="13">
        <v>0.14000000000000001</v>
      </c>
      <c r="L328" s="13">
        <v>9.9600000000000009</v>
      </c>
      <c r="M328" s="13">
        <v>44.86</v>
      </c>
      <c r="N328" s="89"/>
      <c r="O328" s="21">
        <f t="shared" si="41"/>
        <v>44.86</v>
      </c>
      <c r="P328" s="139"/>
    </row>
    <row r="329" spans="2:16" ht="15" customHeight="1">
      <c r="B329" s="6">
        <v>6</v>
      </c>
      <c r="C329" s="8" t="s">
        <v>26</v>
      </c>
      <c r="D329" s="6">
        <v>180</v>
      </c>
      <c r="E329" s="6" t="s">
        <v>23</v>
      </c>
      <c r="F329" s="6">
        <v>11</v>
      </c>
      <c r="G329" s="6">
        <v>11</v>
      </c>
      <c r="H329" s="6">
        <f>S33</f>
        <v>148</v>
      </c>
      <c r="I329" s="13">
        <f t="shared" si="44"/>
        <v>1.6279999999999999</v>
      </c>
      <c r="J329" s="39"/>
      <c r="K329" s="39"/>
      <c r="L329" s="39"/>
      <c r="M329" s="39"/>
      <c r="N329" s="89"/>
      <c r="O329" s="21"/>
      <c r="P329" s="139"/>
    </row>
    <row r="330" spans="2:16" ht="15" customHeight="1">
      <c r="B330" s="6"/>
      <c r="C330" s="8"/>
      <c r="D330" s="6"/>
      <c r="E330" s="6" t="s">
        <v>2</v>
      </c>
      <c r="F330" s="6">
        <v>10</v>
      </c>
      <c r="G330" s="6">
        <v>10</v>
      </c>
      <c r="H330" s="6">
        <f>S50</f>
        <v>84</v>
      </c>
      <c r="I330" s="13">
        <f t="shared" si="44"/>
        <v>0.84</v>
      </c>
      <c r="J330" s="39">
        <v>0.43</v>
      </c>
      <c r="K330" s="39">
        <v>0</v>
      </c>
      <c r="L330" s="39">
        <v>23.11</v>
      </c>
      <c r="M330" s="39">
        <v>94.16</v>
      </c>
      <c r="N330" s="89">
        <v>349</v>
      </c>
      <c r="O330" s="21">
        <f t="shared" si="41"/>
        <v>94.16</v>
      </c>
      <c r="P330" s="139"/>
    </row>
    <row r="331" spans="2:16" ht="15" customHeight="1">
      <c r="B331" s="6"/>
      <c r="C331" s="8"/>
      <c r="D331" s="6"/>
      <c r="E331" s="6" t="s">
        <v>105</v>
      </c>
      <c r="F331" s="6">
        <v>5.0000000000000001E-4</v>
      </c>
      <c r="G331" s="6">
        <v>5.0000000000000001E-4</v>
      </c>
      <c r="H331" s="6"/>
      <c r="I331" s="13"/>
      <c r="J331" s="41"/>
      <c r="K331" s="39"/>
      <c r="L331" s="39"/>
      <c r="M331" s="39"/>
      <c r="N331" s="89"/>
      <c r="O331" s="21"/>
      <c r="P331" s="139"/>
    </row>
    <row r="332" spans="2:16" ht="15" customHeight="1">
      <c r="B332" s="107"/>
      <c r="C332" s="107"/>
      <c r="D332" s="127">
        <v>630</v>
      </c>
      <c r="E332" s="107"/>
      <c r="F332" s="107"/>
      <c r="G332" s="107"/>
      <c r="H332" s="107"/>
      <c r="I332" s="13"/>
      <c r="J332" s="99">
        <f>SUM(J312:J331)</f>
        <v>19.13</v>
      </c>
      <c r="K332" s="99">
        <f t="shared" ref="K332:M332" si="45">SUM(K312:K331)</f>
        <v>15.740000000000002</v>
      </c>
      <c r="L332" s="99">
        <f t="shared" si="45"/>
        <v>118.93999999999998</v>
      </c>
      <c r="M332" s="99">
        <f t="shared" si="45"/>
        <v>693.93999999999994</v>
      </c>
      <c r="N332" s="89"/>
      <c r="O332" s="24">
        <f t="shared" si="41"/>
        <v>693.94</v>
      </c>
      <c r="P332" s="139"/>
    </row>
    <row r="333" spans="2:16" ht="15" customHeight="1">
      <c r="B333" s="6"/>
      <c r="C333" s="30" t="s">
        <v>28</v>
      </c>
      <c r="D333" s="6"/>
      <c r="E333" s="6"/>
      <c r="F333" s="6"/>
      <c r="G333" s="6"/>
      <c r="H333" s="6"/>
      <c r="I333" s="13"/>
      <c r="J333" s="39"/>
      <c r="K333" s="39"/>
      <c r="L333" s="39"/>
      <c r="M333" s="39"/>
      <c r="N333" s="89"/>
      <c r="O333" s="21"/>
      <c r="P333" s="139"/>
    </row>
    <row r="334" spans="2:16" ht="15" customHeight="1">
      <c r="B334" s="3">
        <v>1</v>
      </c>
      <c r="C334" s="15" t="s">
        <v>130</v>
      </c>
      <c r="D334" s="6">
        <v>40</v>
      </c>
      <c r="E334" s="6" t="s">
        <v>13</v>
      </c>
      <c r="F334" s="6">
        <v>1</v>
      </c>
      <c r="G334" s="6">
        <v>40</v>
      </c>
      <c r="H334" s="13">
        <f>S12</f>
        <v>13.83</v>
      </c>
      <c r="I334" s="13">
        <f>H334*F334</f>
        <v>13.83</v>
      </c>
      <c r="J334" s="39">
        <v>6.5</v>
      </c>
      <c r="K334" s="39">
        <v>5.2</v>
      </c>
      <c r="L334" s="39">
        <v>0.4</v>
      </c>
      <c r="M334" s="39">
        <v>74.400000000000006</v>
      </c>
      <c r="N334" s="89">
        <v>213</v>
      </c>
      <c r="O334" s="21">
        <f t="shared" si="41"/>
        <v>74.400000000000006</v>
      </c>
      <c r="P334" s="139"/>
    </row>
    <row r="335" spans="2:16" ht="15" customHeight="1">
      <c r="B335" s="3">
        <v>2</v>
      </c>
      <c r="C335" s="8" t="s">
        <v>138</v>
      </c>
      <c r="D335" s="147">
        <v>50</v>
      </c>
      <c r="E335" s="6" t="s">
        <v>18</v>
      </c>
      <c r="F335" s="6">
        <v>40</v>
      </c>
      <c r="G335" s="6">
        <v>28</v>
      </c>
      <c r="H335" s="6">
        <f>S26</f>
        <v>52</v>
      </c>
      <c r="I335" s="13">
        <f t="shared" ref="I335:I342" si="46">H335*F335/1000</f>
        <v>2.08</v>
      </c>
      <c r="J335" s="39"/>
      <c r="K335" s="39"/>
      <c r="L335" s="39"/>
      <c r="M335" s="39"/>
      <c r="N335" s="89"/>
      <c r="O335" s="21"/>
      <c r="P335" s="139"/>
    </row>
    <row r="336" spans="2:16" ht="15" customHeight="1">
      <c r="B336" s="3"/>
      <c r="C336" s="8" t="s">
        <v>113</v>
      </c>
      <c r="D336" s="7"/>
      <c r="E336" s="6" t="s">
        <v>6</v>
      </c>
      <c r="F336" s="6">
        <v>5</v>
      </c>
      <c r="G336" s="6">
        <v>3</v>
      </c>
      <c r="H336" s="6">
        <f>S24</f>
        <v>50</v>
      </c>
      <c r="I336" s="13">
        <f t="shared" si="46"/>
        <v>0.25</v>
      </c>
      <c r="J336" s="39"/>
      <c r="K336" s="39"/>
      <c r="L336" s="39"/>
      <c r="M336" s="39"/>
      <c r="N336" s="89"/>
      <c r="O336" s="21"/>
      <c r="P336" s="139"/>
    </row>
    <row r="337" spans="2:17" ht="15" customHeight="1">
      <c r="B337" s="3"/>
      <c r="C337" s="8"/>
      <c r="D337" s="7"/>
      <c r="E337" s="6" t="s">
        <v>112</v>
      </c>
      <c r="F337" s="6">
        <v>24</v>
      </c>
      <c r="G337" s="6">
        <v>24</v>
      </c>
      <c r="H337" s="46">
        <f>S29</f>
        <v>131</v>
      </c>
      <c r="I337" s="13">
        <f>H337*F337/1000</f>
        <v>3.1440000000000001</v>
      </c>
      <c r="J337" s="39"/>
      <c r="K337" s="39"/>
      <c r="L337" s="39"/>
      <c r="M337" s="39"/>
      <c r="N337" s="89"/>
      <c r="O337" s="21"/>
      <c r="P337" s="139"/>
    </row>
    <row r="338" spans="2:17" ht="15" customHeight="1">
      <c r="B338" s="6"/>
      <c r="C338" s="8"/>
      <c r="D338" s="7"/>
      <c r="E338" s="6" t="s">
        <v>27</v>
      </c>
      <c r="F338" s="6">
        <v>3</v>
      </c>
      <c r="G338" s="6">
        <v>3</v>
      </c>
      <c r="H338" s="46">
        <f>S37</f>
        <v>155</v>
      </c>
      <c r="I338" s="13">
        <f>H338*F338/1000</f>
        <v>0.46500000000000002</v>
      </c>
      <c r="J338" s="39">
        <v>0.83</v>
      </c>
      <c r="K338" s="39">
        <v>2.08</v>
      </c>
      <c r="L338" s="39">
        <v>4.09</v>
      </c>
      <c r="M338" s="39">
        <v>38.4</v>
      </c>
      <c r="N338" s="89">
        <v>34</v>
      </c>
      <c r="O338" s="21">
        <f t="shared" si="41"/>
        <v>38.4</v>
      </c>
      <c r="P338" s="139"/>
    </row>
    <row r="339" spans="2:17" ht="15" customHeight="1">
      <c r="B339" s="6">
        <v>3</v>
      </c>
      <c r="C339" s="8" t="s">
        <v>38</v>
      </c>
      <c r="D339" s="6">
        <v>30</v>
      </c>
      <c r="E339" s="6" t="s">
        <v>22</v>
      </c>
      <c r="F339" s="6">
        <v>30</v>
      </c>
      <c r="G339" s="6">
        <v>30</v>
      </c>
      <c r="H339" s="46">
        <f>S61</f>
        <v>52</v>
      </c>
      <c r="I339" s="13">
        <f t="shared" ref="I339" si="47">H339*F339/1000</f>
        <v>1.56</v>
      </c>
      <c r="J339" s="13">
        <v>2.31</v>
      </c>
      <c r="K339" s="13">
        <v>0.72</v>
      </c>
      <c r="L339" s="13">
        <v>16.02</v>
      </c>
      <c r="M339" s="13">
        <v>79.8</v>
      </c>
      <c r="N339" s="89"/>
      <c r="O339" s="21">
        <f t="shared" si="41"/>
        <v>79.8</v>
      </c>
      <c r="P339" s="139"/>
    </row>
    <row r="340" spans="2:17" ht="15" customHeight="1">
      <c r="B340" s="6">
        <v>4</v>
      </c>
      <c r="C340" s="8" t="s">
        <v>16</v>
      </c>
      <c r="D340" s="6">
        <v>180</v>
      </c>
      <c r="E340" s="6" t="s">
        <v>77</v>
      </c>
      <c r="F340" s="6">
        <v>0.5</v>
      </c>
      <c r="G340" s="3">
        <v>0.5</v>
      </c>
      <c r="H340" s="46">
        <f>S58</f>
        <v>430</v>
      </c>
      <c r="I340" s="13">
        <f t="shared" si="46"/>
        <v>0.215</v>
      </c>
      <c r="J340" s="39"/>
      <c r="K340" s="39"/>
      <c r="L340" s="39"/>
      <c r="M340" s="39"/>
      <c r="N340" s="89"/>
      <c r="O340" s="21"/>
      <c r="P340" s="139"/>
    </row>
    <row r="341" spans="2:17" ht="15" customHeight="1">
      <c r="B341" s="6"/>
      <c r="C341" s="8"/>
      <c r="D341" s="6"/>
      <c r="E341" s="6" t="s">
        <v>2</v>
      </c>
      <c r="F341" s="6">
        <v>10</v>
      </c>
      <c r="G341" s="3">
        <v>10</v>
      </c>
      <c r="H341" s="46">
        <f>S50</f>
        <v>84</v>
      </c>
      <c r="I341" s="13">
        <f t="shared" si="46"/>
        <v>0.84</v>
      </c>
      <c r="J341" s="13">
        <v>0.36</v>
      </c>
      <c r="K341" s="13">
        <v>0</v>
      </c>
      <c r="L341" s="13">
        <v>25.2</v>
      </c>
      <c r="M341" s="13">
        <v>102.24</v>
      </c>
      <c r="N341" s="89">
        <v>943</v>
      </c>
      <c r="O341" s="21">
        <f t="shared" si="41"/>
        <v>102.24</v>
      </c>
      <c r="P341" s="139"/>
    </row>
    <row r="342" spans="2:17" ht="15" customHeight="1">
      <c r="B342" s="6"/>
      <c r="C342" s="8"/>
      <c r="D342" s="6"/>
      <c r="E342" s="6" t="s">
        <v>103</v>
      </c>
      <c r="F342" s="6">
        <v>3</v>
      </c>
      <c r="G342" s="3">
        <v>2.5</v>
      </c>
      <c r="H342" s="46">
        <f>S54</f>
        <v>27</v>
      </c>
      <c r="I342" s="13">
        <f t="shared" si="46"/>
        <v>8.1000000000000003E-2</v>
      </c>
      <c r="J342" s="13"/>
      <c r="K342" s="13"/>
      <c r="L342" s="13"/>
      <c r="M342" s="13"/>
      <c r="N342" s="89"/>
      <c r="O342" s="21"/>
      <c r="P342" s="139"/>
    </row>
    <row r="343" spans="2:17" ht="15" customHeight="1">
      <c r="B343" s="107"/>
      <c r="C343" s="107"/>
      <c r="D343" s="127">
        <f>SUM(D334:D341)</f>
        <v>300</v>
      </c>
      <c r="E343" s="107"/>
      <c r="F343" s="107"/>
      <c r="G343" s="107"/>
      <c r="H343" s="107"/>
      <c r="I343" s="93"/>
      <c r="J343" s="45">
        <f>SUM(J334:J341)</f>
        <v>10</v>
      </c>
      <c r="K343" s="45">
        <f>SUM(K334:K341)</f>
        <v>8</v>
      </c>
      <c r="L343" s="45">
        <f>SUM(L334:L341)</f>
        <v>45.709999999999994</v>
      </c>
      <c r="M343" s="45">
        <f>SUM(M334:M341)</f>
        <v>294.84000000000003</v>
      </c>
      <c r="N343" s="89"/>
      <c r="O343" s="21">
        <f t="shared" si="41"/>
        <v>294.83999999999997</v>
      </c>
      <c r="P343" s="142"/>
    </row>
    <row r="344" spans="2:17" ht="15.75">
      <c r="B344" s="174" t="s">
        <v>147</v>
      </c>
      <c r="C344" s="174"/>
      <c r="D344" s="174"/>
      <c r="E344" s="174"/>
      <c r="F344" s="174"/>
      <c r="G344" s="174"/>
      <c r="H344" s="174"/>
      <c r="I344" s="94"/>
      <c r="J344" s="45">
        <f>J310+J332+J343</f>
        <v>40.269999999999996</v>
      </c>
      <c r="K344" s="45">
        <f>K310+K332+K343</f>
        <v>35.950000000000003</v>
      </c>
      <c r="L344" s="45">
        <f>L310+L332+L343</f>
        <v>231.2</v>
      </c>
      <c r="M344" s="45">
        <f>M310+M332+M343</f>
        <v>1409.4299999999998</v>
      </c>
      <c r="N344" s="97"/>
      <c r="O344" s="21">
        <f t="shared" si="41"/>
        <v>1409.4299999999998</v>
      </c>
      <c r="P344" s="139"/>
    </row>
    <row r="345" spans="2:17" ht="15" customHeight="1">
      <c r="B345" s="6"/>
      <c r="C345" s="3"/>
      <c r="D345" s="6"/>
      <c r="E345" s="6"/>
      <c r="F345" s="6"/>
      <c r="G345" s="6"/>
      <c r="H345" s="6"/>
      <c r="I345" s="45">
        <f>SUM(I301:I344)</f>
        <v>103.35900000000001</v>
      </c>
      <c r="J345" s="96"/>
      <c r="K345" s="96"/>
      <c r="L345" s="96"/>
      <c r="M345" s="96"/>
      <c r="N345" s="97"/>
      <c r="O345" s="21"/>
      <c r="P345" s="144"/>
    </row>
    <row r="346" spans="2:17" ht="15" customHeight="1">
      <c r="B346" s="2"/>
      <c r="C346" s="32"/>
      <c r="D346" s="2"/>
      <c r="E346" s="17"/>
      <c r="I346" s="47"/>
      <c r="J346" s="47"/>
      <c r="K346" s="47"/>
      <c r="L346" s="47"/>
      <c r="M346" s="47"/>
      <c r="N346" s="69"/>
      <c r="O346" s="21"/>
      <c r="P346" s="140"/>
      <c r="Q346" s="21"/>
    </row>
    <row r="347" spans="2:17" s="48" customFormat="1" ht="15" customHeight="1">
      <c r="B347" s="104"/>
      <c r="C347" s="32" t="s">
        <v>46</v>
      </c>
      <c r="D347" s="153"/>
      <c r="E347" s="153"/>
      <c r="N347" s="69"/>
      <c r="O347" s="24"/>
      <c r="P347" s="141"/>
      <c r="Q347" s="24"/>
    </row>
    <row r="348" spans="2:17" ht="32.25" customHeight="1">
      <c r="B348" s="168" t="s">
        <v>3</v>
      </c>
      <c r="C348" s="3"/>
      <c r="D348" s="66" t="s">
        <v>4</v>
      </c>
      <c r="E348" s="168" t="s">
        <v>30</v>
      </c>
      <c r="F348" s="52" t="s">
        <v>15</v>
      </c>
      <c r="G348" s="52" t="s">
        <v>31</v>
      </c>
      <c r="H348" s="52" t="s">
        <v>32</v>
      </c>
      <c r="I348" s="52" t="s">
        <v>33</v>
      </c>
      <c r="J348" s="175" t="s">
        <v>73</v>
      </c>
      <c r="K348" s="175" t="s">
        <v>74</v>
      </c>
      <c r="L348" s="175" t="s">
        <v>75</v>
      </c>
      <c r="M348" s="179" t="s">
        <v>76</v>
      </c>
      <c r="N348" s="183" t="s">
        <v>106</v>
      </c>
      <c r="O348" s="21"/>
      <c r="P348" s="141"/>
    </row>
    <row r="349" spans="2:17" ht="15" customHeight="1">
      <c r="B349" s="169"/>
      <c r="C349" s="29" t="s">
        <v>0</v>
      </c>
      <c r="D349" s="16" t="s">
        <v>34</v>
      </c>
      <c r="E349" s="170"/>
      <c r="F349" s="6" t="s">
        <v>34</v>
      </c>
      <c r="G349" s="6" t="s">
        <v>34</v>
      </c>
      <c r="H349" s="6" t="s">
        <v>35</v>
      </c>
      <c r="I349" s="6" t="s">
        <v>36</v>
      </c>
      <c r="J349" s="176"/>
      <c r="K349" s="176"/>
      <c r="L349" s="176"/>
      <c r="M349" s="180"/>
      <c r="N349" s="184"/>
      <c r="O349" s="21"/>
      <c r="P349" s="139"/>
    </row>
    <row r="350" spans="2:17" ht="15" customHeight="1">
      <c r="B350" s="6">
        <v>1</v>
      </c>
      <c r="C350" s="59" t="s">
        <v>154</v>
      </c>
      <c r="D350" s="3">
        <v>200</v>
      </c>
      <c r="E350" s="3" t="s">
        <v>1</v>
      </c>
      <c r="F350" s="6">
        <v>22</v>
      </c>
      <c r="G350" s="6">
        <v>22</v>
      </c>
      <c r="H350" s="6">
        <f>S43</f>
        <v>115</v>
      </c>
      <c r="I350" s="13">
        <f>H350*F350/1000</f>
        <v>2.5299999999999998</v>
      </c>
      <c r="J350" s="39"/>
      <c r="K350" s="39"/>
      <c r="L350" s="39"/>
      <c r="M350" s="39"/>
      <c r="N350" s="89"/>
      <c r="O350" s="21"/>
      <c r="P350" s="139"/>
    </row>
    <row r="351" spans="2:17" ht="15" customHeight="1">
      <c r="B351" s="6"/>
      <c r="C351" s="10"/>
      <c r="D351" s="6"/>
      <c r="E351" s="6" t="s">
        <v>12</v>
      </c>
      <c r="F351" s="6">
        <v>115</v>
      </c>
      <c r="G351" s="6">
        <v>115</v>
      </c>
      <c r="H351" s="6">
        <f>S16</f>
        <v>75</v>
      </c>
      <c r="I351" s="13">
        <f>H351*F351/1000</f>
        <v>8.625</v>
      </c>
      <c r="J351" s="39"/>
      <c r="K351" s="39"/>
      <c r="L351" s="39"/>
      <c r="M351" s="39"/>
      <c r="N351" s="89"/>
      <c r="O351" s="21"/>
      <c r="P351" s="139"/>
    </row>
    <row r="352" spans="2:17" ht="15" customHeight="1">
      <c r="B352" s="6"/>
      <c r="C352" s="10"/>
      <c r="D352" s="6"/>
      <c r="E352" s="6" t="s">
        <v>29</v>
      </c>
      <c r="F352" s="6">
        <v>4</v>
      </c>
      <c r="G352" s="6">
        <v>4</v>
      </c>
      <c r="H352" s="6">
        <f>S17</f>
        <v>567</v>
      </c>
      <c r="I352" s="13">
        <f t="shared" ref="I352:I357" si="48">H352*F352/1000</f>
        <v>2.2679999999999998</v>
      </c>
      <c r="J352" s="39"/>
      <c r="K352" s="39"/>
      <c r="L352" s="39"/>
      <c r="M352" s="39"/>
      <c r="N352" s="89"/>
      <c r="O352" s="21"/>
      <c r="P352" s="139"/>
    </row>
    <row r="353" spans="2:16" ht="15" customHeight="1">
      <c r="B353" s="6"/>
      <c r="C353" s="10"/>
      <c r="D353" s="6"/>
      <c r="E353" s="6" t="s">
        <v>2</v>
      </c>
      <c r="F353" s="6">
        <v>4</v>
      </c>
      <c r="G353" s="6">
        <v>4</v>
      </c>
      <c r="H353" s="6">
        <f>S50</f>
        <v>84</v>
      </c>
      <c r="I353" s="13">
        <f t="shared" si="48"/>
        <v>0.33600000000000002</v>
      </c>
      <c r="J353" s="39">
        <v>7.76</v>
      </c>
      <c r="K353" s="39">
        <v>10</v>
      </c>
      <c r="L353" s="39">
        <v>43.52</v>
      </c>
      <c r="M353" s="39">
        <v>295.12</v>
      </c>
      <c r="N353" s="89">
        <v>411</v>
      </c>
      <c r="O353" s="21">
        <f t="shared" si="41"/>
        <v>295.12</v>
      </c>
      <c r="P353" s="139"/>
    </row>
    <row r="354" spans="2:16" ht="15" customHeight="1">
      <c r="B354" s="6">
        <v>2</v>
      </c>
      <c r="C354" s="8" t="s">
        <v>9</v>
      </c>
      <c r="D354" s="6">
        <v>30</v>
      </c>
      <c r="E354" s="3" t="s">
        <v>22</v>
      </c>
      <c r="F354" s="6">
        <v>30</v>
      </c>
      <c r="G354" s="6">
        <v>30</v>
      </c>
      <c r="H354" s="6">
        <f>S61</f>
        <v>52</v>
      </c>
      <c r="I354" s="13">
        <f t="shared" si="48"/>
        <v>1.56</v>
      </c>
      <c r="J354" s="13">
        <v>2.31</v>
      </c>
      <c r="K354" s="13">
        <v>0.72</v>
      </c>
      <c r="L354" s="13">
        <v>16.02</v>
      </c>
      <c r="M354" s="13">
        <v>79.8</v>
      </c>
      <c r="N354" s="89"/>
      <c r="O354" s="21">
        <f t="shared" si="41"/>
        <v>79.8</v>
      </c>
      <c r="P354" s="139"/>
    </row>
    <row r="355" spans="2:16" ht="15" customHeight="1">
      <c r="B355" s="6">
        <v>3</v>
      </c>
      <c r="C355" s="10" t="s">
        <v>16</v>
      </c>
      <c r="D355" s="6">
        <v>180</v>
      </c>
      <c r="E355" s="6" t="s">
        <v>77</v>
      </c>
      <c r="F355" s="6">
        <v>0.5</v>
      </c>
      <c r="G355" s="6">
        <v>0.5</v>
      </c>
      <c r="H355" s="22">
        <f>S58</f>
        <v>430</v>
      </c>
      <c r="I355" s="13">
        <f t="shared" si="48"/>
        <v>0.215</v>
      </c>
      <c r="J355" s="39"/>
      <c r="K355" s="39"/>
      <c r="L355" s="39"/>
      <c r="M355" s="39"/>
      <c r="N355" s="89"/>
      <c r="O355" s="21"/>
      <c r="P355" s="139"/>
    </row>
    <row r="356" spans="2:16" ht="15" customHeight="1">
      <c r="B356" s="6"/>
      <c r="C356" s="6"/>
      <c r="D356" s="6"/>
      <c r="E356" s="6" t="s">
        <v>2</v>
      </c>
      <c r="F356" s="6">
        <v>10</v>
      </c>
      <c r="G356" s="6">
        <v>10</v>
      </c>
      <c r="H356" s="22">
        <f>S50</f>
        <v>84</v>
      </c>
      <c r="I356" s="13">
        <f t="shared" si="48"/>
        <v>0.84</v>
      </c>
      <c r="J356" s="13">
        <v>0.36</v>
      </c>
      <c r="K356" s="13">
        <v>0</v>
      </c>
      <c r="L356" s="13">
        <v>25.2</v>
      </c>
      <c r="M356" s="13">
        <v>102.24</v>
      </c>
      <c r="N356" s="89">
        <v>943</v>
      </c>
      <c r="O356" s="21">
        <f t="shared" si="41"/>
        <v>102.24</v>
      </c>
      <c r="P356" s="139"/>
    </row>
    <row r="357" spans="2:16" ht="15" customHeight="1">
      <c r="B357" s="6">
        <v>4</v>
      </c>
      <c r="C357" s="56" t="s">
        <v>187</v>
      </c>
      <c r="D357" s="18">
        <v>35</v>
      </c>
      <c r="E357" s="18" t="s">
        <v>188</v>
      </c>
      <c r="F357" s="18">
        <v>35</v>
      </c>
      <c r="G357" s="18">
        <v>35</v>
      </c>
      <c r="H357" s="18">
        <f>S65</f>
        <v>163</v>
      </c>
      <c r="I357" s="13">
        <f t="shared" si="48"/>
        <v>5.7050000000000001</v>
      </c>
      <c r="J357" s="14">
        <v>1.96</v>
      </c>
      <c r="K357" s="14">
        <v>1.75</v>
      </c>
      <c r="L357" s="14">
        <v>26.71</v>
      </c>
      <c r="M357" s="14">
        <v>130.43</v>
      </c>
      <c r="N357" s="89"/>
      <c r="O357" s="21">
        <f t="shared" si="41"/>
        <v>130.43</v>
      </c>
      <c r="P357" s="139"/>
    </row>
    <row r="358" spans="2:16" ht="15" customHeight="1">
      <c r="B358" s="6"/>
      <c r="C358" s="30"/>
      <c r="D358" s="132">
        <f>SUM(D350:D357)</f>
        <v>445</v>
      </c>
      <c r="E358" s="6"/>
      <c r="F358" s="6"/>
      <c r="G358" s="6"/>
      <c r="H358" s="22"/>
      <c r="I358" s="13"/>
      <c r="J358" s="45">
        <f>SUM(J350:J357)</f>
        <v>12.39</v>
      </c>
      <c r="K358" s="45">
        <f t="shared" ref="K358:M358" si="49">SUM(K350:K357)</f>
        <v>12.47</v>
      </c>
      <c r="L358" s="45">
        <f t="shared" si="49"/>
        <v>111.45000000000002</v>
      </c>
      <c r="M358" s="45">
        <f t="shared" si="49"/>
        <v>607.59</v>
      </c>
      <c r="N358" s="89"/>
      <c r="O358" s="21">
        <f t="shared" si="41"/>
        <v>607.59</v>
      </c>
      <c r="P358" s="139"/>
    </row>
    <row r="359" spans="2:16" ht="15" customHeight="1">
      <c r="B359" s="6"/>
      <c r="C359" s="30" t="s">
        <v>5</v>
      </c>
      <c r="D359" s="16"/>
      <c r="E359" s="3"/>
      <c r="F359" s="6"/>
      <c r="G359" s="6"/>
      <c r="H359" s="6"/>
      <c r="I359" s="13"/>
      <c r="J359" s="39"/>
      <c r="K359" s="39"/>
      <c r="L359" s="39"/>
      <c r="M359" s="39"/>
      <c r="N359" s="89"/>
      <c r="O359" s="21"/>
      <c r="P359" s="139"/>
    </row>
    <row r="360" spans="2:16" s="48" customFormat="1" ht="15" customHeight="1">
      <c r="B360" s="18">
        <v>1</v>
      </c>
      <c r="C360" s="59" t="s">
        <v>102</v>
      </c>
      <c r="D360" s="18" t="s">
        <v>166</v>
      </c>
      <c r="E360" s="18" t="s">
        <v>18</v>
      </c>
      <c r="F360" s="18">
        <v>42</v>
      </c>
      <c r="G360" s="18">
        <v>33</v>
      </c>
      <c r="H360" s="18">
        <f>S26</f>
        <v>52</v>
      </c>
      <c r="I360" s="14">
        <f t="shared" ref="I360:I363" si="50">H360*F360/1000</f>
        <v>2.1840000000000002</v>
      </c>
      <c r="J360" s="14"/>
      <c r="K360" s="14"/>
      <c r="L360" s="14"/>
      <c r="M360" s="14"/>
      <c r="N360" s="89"/>
      <c r="O360" s="24"/>
      <c r="P360" s="139"/>
    </row>
    <row r="361" spans="2:16" ht="15" customHeight="1">
      <c r="B361" s="6"/>
      <c r="C361" s="8" t="s">
        <v>110</v>
      </c>
      <c r="D361" s="6"/>
      <c r="E361" s="6" t="s">
        <v>20</v>
      </c>
      <c r="F361" s="6">
        <v>20</v>
      </c>
      <c r="G361" s="6">
        <v>16</v>
      </c>
      <c r="H361" s="6">
        <f>S23</f>
        <v>47</v>
      </c>
      <c r="I361" s="13">
        <f t="shared" si="50"/>
        <v>0.94</v>
      </c>
      <c r="J361" s="39"/>
      <c r="K361" s="39"/>
      <c r="L361" s="39"/>
      <c r="M361" s="39"/>
      <c r="N361" s="89"/>
      <c r="O361" s="21"/>
      <c r="P361" s="139"/>
    </row>
    <row r="362" spans="2:16" ht="15" customHeight="1">
      <c r="B362" s="6"/>
      <c r="C362" s="8"/>
      <c r="D362" s="6"/>
      <c r="E362" s="6" t="s">
        <v>7</v>
      </c>
      <c r="F362" s="6">
        <v>31</v>
      </c>
      <c r="G362" s="6">
        <v>24</v>
      </c>
      <c r="H362" s="6">
        <f>S22</f>
        <v>60</v>
      </c>
      <c r="I362" s="13">
        <f t="shared" si="50"/>
        <v>1.86</v>
      </c>
      <c r="J362" s="39"/>
      <c r="K362" s="39"/>
      <c r="L362" s="39"/>
      <c r="M362" s="39"/>
      <c r="N362" s="89"/>
      <c r="O362" s="21"/>
      <c r="P362" s="139"/>
    </row>
    <row r="363" spans="2:16" ht="15" customHeight="1">
      <c r="B363" s="6"/>
      <c r="C363" s="8"/>
      <c r="D363" s="6"/>
      <c r="E363" s="6" t="s">
        <v>8</v>
      </c>
      <c r="F363" s="6">
        <v>10</v>
      </c>
      <c r="G363" s="6">
        <v>7</v>
      </c>
      <c r="H363" s="6">
        <f>S25</f>
        <v>60</v>
      </c>
      <c r="I363" s="13">
        <f t="shared" si="50"/>
        <v>0.6</v>
      </c>
      <c r="J363" s="39"/>
      <c r="K363" s="39"/>
      <c r="L363" s="39"/>
      <c r="M363" s="39"/>
      <c r="N363" s="89"/>
      <c r="O363" s="21"/>
      <c r="P363" s="139"/>
    </row>
    <row r="364" spans="2:16" ht="15" customHeight="1">
      <c r="B364" s="6"/>
      <c r="C364" s="8"/>
      <c r="D364" s="6"/>
      <c r="E364" s="6" t="s">
        <v>6</v>
      </c>
      <c r="F364" s="6">
        <v>10</v>
      </c>
      <c r="G364" s="6">
        <v>8</v>
      </c>
      <c r="H364" s="46">
        <f>S24</f>
        <v>50</v>
      </c>
      <c r="I364" s="13">
        <f>H364*F364/1000</f>
        <v>0.5</v>
      </c>
      <c r="J364" s="39"/>
      <c r="K364" s="39"/>
      <c r="L364" s="39"/>
      <c r="M364" s="39"/>
      <c r="N364" s="89"/>
      <c r="O364" s="21"/>
      <c r="P364" s="139"/>
    </row>
    <row r="365" spans="2:16" ht="15" customHeight="1">
      <c r="B365" s="6"/>
      <c r="C365" s="8"/>
      <c r="D365" s="6"/>
      <c r="E365" s="6" t="s">
        <v>21</v>
      </c>
      <c r="F365" s="6">
        <v>2</v>
      </c>
      <c r="G365" s="6">
        <v>2</v>
      </c>
      <c r="H365" s="46">
        <f>S30</f>
        <v>145</v>
      </c>
      <c r="I365" s="13">
        <f t="shared" ref="I365:I367" si="51">H365*F365/1000</f>
        <v>0.28999999999999998</v>
      </c>
      <c r="J365" s="39"/>
      <c r="K365" s="39"/>
      <c r="L365" s="39"/>
      <c r="M365" s="39"/>
      <c r="N365" s="89"/>
      <c r="O365" s="21"/>
      <c r="P365" s="139"/>
    </row>
    <row r="366" spans="2:16" ht="15" customHeight="1">
      <c r="B366" s="6"/>
      <c r="C366" s="8"/>
      <c r="D366" s="6"/>
      <c r="E366" s="6" t="s">
        <v>89</v>
      </c>
      <c r="F366" s="6">
        <v>4</v>
      </c>
      <c r="G366" s="6">
        <v>4</v>
      </c>
      <c r="H366" s="46">
        <f>S37</f>
        <v>155</v>
      </c>
      <c r="I366" s="13">
        <f t="shared" si="51"/>
        <v>0.62</v>
      </c>
      <c r="J366" s="98">
        <v>1.46</v>
      </c>
      <c r="K366" s="98">
        <v>4.13</v>
      </c>
      <c r="L366" s="109">
        <v>8.1300000000000008</v>
      </c>
      <c r="M366" s="39">
        <v>75.53</v>
      </c>
      <c r="N366" s="89">
        <v>176</v>
      </c>
      <c r="O366" s="21">
        <f t="shared" ref="O366:O424" si="52">(J366+L366)*4+K366*9</f>
        <v>75.53</v>
      </c>
      <c r="P366" s="139"/>
    </row>
    <row r="367" spans="2:16" ht="15" customHeight="1">
      <c r="B367" s="6"/>
      <c r="C367" s="10"/>
      <c r="D367" s="6"/>
      <c r="E367" s="6" t="s">
        <v>10</v>
      </c>
      <c r="F367" s="6">
        <v>10</v>
      </c>
      <c r="G367" s="6">
        <v>10</v>
      </c>
      <c r="H367" s="46">
        <f>S18</f>
        <v>200</v>
      </c>
      <c r="I367" s="13">
        <f t="shared" si="51"/>
        <v>2</v>
      </c>
      <c r="J367" s="98">
        <v>0.21</v>
      </c>
      <c r="K367" s="98">
        <v>2.82</v>
      </c>
      <c r="L367" s="98">
        <v>0.31</v>
      </c>
      <c r="M367" s="39">
        <v>27.46</v>
      </c>
      <c r="N367" s="89"/>
      <c r="O367" s="21">
        <f t="shared" si="52"/>
        <v>27.46</v>
      </c>
      <c r="P367" s="139"/>
    </row>
    <row r="368" spans="2:16" ht="15" customHeight="1">
      <c r="B368" s="6">
        <v>2</v>
      </c>
      <c r="C368" s="154" t="s">
        <v>186</v>
      </c>
      <c r="D368" s="64" t="s">
        <v>165</v>
      </c>
      <c r="E368" s="64" t="s">
        <v>19</v>
      </c>
      <c r="F368" s="22">
        <v>52</v>
      </c>
      <c r="G368" s="22">
        <v>52</v>
      </c>
      <c r="H368" s="46">
        <f>S13</f>
        <v>643</v>
      </c>
      <c r="I368" s="13">
        <f t="shared" ref="I368:I378" si="53">H368*F368/1000</f>
        <v>33.436</v>
      </c>
      <c r="J368" s="39"/>
      <c r="K368" s="39"/>
      <c r="L368" s="39"/>
      <c r="M368" s="39"/>
      <c r="N368" s="89"/>
      <c r="O368" s="21"/>
      <c r="P368" s="139"/>
    </row>
    <row r="369" spans="2:16" ht="15" customHeight="1">
      <c r="B369" s="6"/>
      <c r="C369" s="151"/>
      <c r="D369" s="64"/>
      <c r="E369" s="64" t="s">
        <v>22</v>
      </c>
      <c r="F369" s="22">
        <v>11</v>
      </c>
      <c r="G369" s="22">
        <v>11</v>
      </c>
      <c r="H369" s="46">
        <f>S61</f>
        <v>52</v>
      </c>
      <c r="I369" s="13">
        <f t="shared" si="53"/>
        <v>0.57199999999999995</v>
      </c>
      <c r="J369" s="39"/>
      <c r="K369" s="39"/>
      <c r="L369" s="39"/>
      <c r="M369" s="39"/>
      <c r="N369" s="89"/>
      <c r="O369" s="21"/>
      <c r="P369" s="139"/>
    </row>
    <row r="370" spans="2:16" ht="15" customHeight="1">
      <c r="B370" s="6"/>
      <c r="C370" s="151"/>
      <c r="D370" s="64"/>
      <c r="E370" s="64" t="s">
        <v>12</v>
      </c>
      <c r="F370" s="22">
        <v>13</v>
      </c>
      <c r="G370" s="22">
        <v>13</v>
      </c>
      <c r="H370" s="46">
        <f>S16</f>
        <v>75</v>
      </c>
      <c r="I370" s="13">
        <f t="shared" si="53"/>
        <v>0.97499999999999998</v>
      </c>
      <c r="J370" s="39"/>
      <c r="K370" s="39"/>
      <c r="L370" s="39"/>
      <c r="M370" s="39"/>
      <c r="N370" s="89"/>
      <c r="O370" s="21"/>
      <c r="P370" s="139"/>
    </row>
    <row r="371" spans="2:16" ht="15" customHeight="1">
      <c r="B371" s="6"/>
      <c r="C371" s="151"/>
      <c r="D371" s="64"/>
      <c r="E371" s="64" t="s">
        <v>6</v>
      </c>
      <c r="F371" s="22">
        <v>4</v>
      </c>
      <c r="G371" s="22">
        <v>3</v>
      </c>
      <c r="H371" s="46">
        <f>S24</f>
        <v>50</v>
      </c>
      <c r="I371" s="13">
        <f t="shared" si="53"/>
        <v>0.2</v>
      </c>
      <c r="J371" s="39"/>
      <c r="K371" s="39"/>
      <c r="L371" s="39"/>
      <c r="M371" s="39"/>
      <c r="N371" s="89"/>
      <c r="O371" s="21"/>
      <c r="P371" s="139"/>
    </row>
    <row r="372" spans="2:16" ht="15" customHeight="1">
      <c r="B372" s="6"/>
      <c r="C372" s="151"/>
      <c r="D372" s="64"/>
      <c r="E372" s="64" t="s">
        <v>27</v>
      </c>
      <c r="F372" s="22">
        <v>4</v>
      </c>
      <c r="G372" s="22">
        <v>4</v>
      </c>
      <c r="H372" s="46">
        <f>S37</f>
        <v>155</v>
      </c>
      <c r="I372" s="13">
        <f t="shared" si="53"/>
        <v>0.62</v>
      </c>
      <c r="J372" s="39"/>
      <c r="K372" s="39"/>
      <c r="L372" s="39"/>
      <c r="M372" s="39"/>
      <c r="N372" s="89"/>
      <c r="O372" s="21"/>
      <c r="P372" s="139"/>
    </row>
    <row r="373" spans="2:16" ht="15" customHeight="1">
      <c r="B373" s="6"/>
      <c r="C373" s="151"/>
      <c r="D373" s="64"/>
      <c r="E373" s="64" t="s">
        <v>10</v>
      </c>
      <c r="F373" s="22">
        <v>6</v>
      </c>
      <c r="G373" s="22">
        <v>6</v>
      </c>
      <c r="H373" s="46">
        <f>S18</f>
        <v>200</v>
      </c>
      <c r="I373" s="13">
        <f t="shared" si="53"/>
        <v>1.2</v>
      </c>
      <c r="J373" s="39"/>
      <c r="K373" s="39"/>
      <c r="L373" s="39"/>
      <c r="M373" s="39"/>
      <c r="N373" s="89"/>
      <c r="O373" s="21"/>
      <c r="P373" s="139"/>
    </row>
    <row r="374" spans="2:16" ht="15" customHeight="1">
      <c r="B374" s="6"/>
      <c r="C374" s="151"/>
      <c r="D374" s="64"/>
      <c r="E374" s="64" t="s">
        <v>83</v>
      </c>
      <c r="F374" s="22">
        <v>8</v>
      </c>
      <c r="G374" s="22">
        <v>8</v>
      </c>
      <c r="H374" s="46">
        <f>S40</f>
        <v>43</v>
      </c>
      <c r="I374" s="13">
        <f t="shared" si="53"/>
        <v>0.34399999999999997</v>
      </c>
      <c r="J374" s="39"/>
      <c r="K374" s="39"/>
      <c r="L374" s="39"/>
      <c r="M374" s="39"/>
      <c r="N374" s="89"/>
      <c r="O374" s="21"/>
      <c r="P374" s="139"/>
    </row>
    <row r="375" spans="2:16" ht="15" customHeight="1">
      <c r="B375" s="6"/>
      <c r="C375" s="151"/>
      <c r="D375" s="64"/>
      <c r="E375" s="64" t="s">
        <v>29</v>
      </c>
      <c r="F375" s="22">
        <v>1</v>
      </c>
      <c r="G375" s="22">
        <v>1</v>
      </c>
      <c r="H375" s="46">
        <f>S17</f>
        <v>567</v>
      </c>
      <c r="I375" s="13">
        <f t="shared" si="53"/>
        <v>0.56699999999999995</v>
      </c>
      <c r="J375" s="39"/>
      <c r="K375" s="39"/>
      <c r="L375" s="39"/>
      <c r="M375" s="39"/>
      <c r="N375" s="89"/>
      <c r="O375" s="21"/>
      <c r="P375" s="139"/>
    </row>
    <row r="376" spans="2:16" ht="15" customHeight="1">
      <c r="B376" s="6"/>
      <c r="C376" s="151"/>
      <c r="D376" s="64"/>
      <c r="E376" s="64" t="s">
        <v>8</v>
      </c>
      <c r="F376" s="22">
        <v>4</v>
      </c>
      <c r="G376" s="22">
        <v>4</v>
      </c>
      <c r="H376" s="46">
        <f>S25</f>
        <v>60</v>
      </c>
      <c r="I376" s="13">
        <f t="shared" si="53"/>
        <v>0.24</v>
      </c>
      <c r="J376" s="39"/>
      <c r="K376" s="39"/>
      <c r="L376" s="39"/>
      <c r="M376" s="39"/>
      <c r="N376" s="89"/>
      <c r="O376" s="21"/>
      <c r="P376" s="139"/>
    </row>
    <row r="377" spans="2:16" ht="15" customHeight="1">
      <c r="B377" s="6"/>
      <c r="C377" s="151"/>
      <c r="D377" s="64"/>
      <c r="E377" s="64" t="s">
        <v>6</v>
      </c>
      <c r="F377" s="22">
        <v>1</v>
      </c>
      <c r="G377" s="22">
        <v>1</v>
      </c>
      <c r="H377" s="46">
        <f>S24</f>
        <v>50</v>
      </c>
      <c r="I377" s="13">
        <f t="shared" si="53"/>
        <v>0.05</v>
      </c>
      <c r="J377" s="39"/>
      <c r="K377" s="39"/>
      <c r="L377" s="39"/>
      <c r="M377" s="39"/>
      <c r="N377" s="89"/>
      <c r="O377" s="21"/>
      <c r="P377" s="139"/>
    </row>
    <row r="378" spans="2:16" ht="15" customHeight="1">
      <c r="B378" s="6"/>
      <c r="C378" s="151"/>
      <c r="D378" s="64"/>
      <c r="E378" s="64" t="s">
        <v>21</v>
      </c>
      <c r="F378" s="22">
        <v>1</v>
      </c>
      <c r="G378" s="22">
        <v>1</v>
      </c>
      <c r="H378" s="46">
        <f>S30</f>
        <v>145</v>
      </c>
      <c r="I378" s="13">
        <f t="shared" si="53"/>
        <v>0.14499999999999999</v>
      </c>
      <c r="J378" s="102">
        <v>14.43</v>
      </c>
      <c r="K378" s="102">
        <v>11.96</v>
      </c>
      <c r="L378" s="102">
        <v>23.34</v>
      </c>
      <c r="M378" s="102">
        <v>258.72000000000003</v>
      </c>
      <c r="N378" s="114">
        <v>670</v>
      </c>
      <c r="O378" s="21">
        <f t="shared" si="52"/>
        <v>258.72000000000003</v>
      </c>
      <c r="P378" s="139"/>
    </row>
    <row r="379" spans="2:16" ht="15" customHeight="1">
      <c r="B379" s="6">
        <v>3</v>
      </c>
      <c r="C379" s="8" t="s">
        <v>91</v>
      </c>
      <c r="D379" s="18">
        <v>130</v>
      </c>
      <c r="E379" s="6" t="s">
        <v>92</v>
      </c>
      <c r="F379" s="6">
        <v>44</v>
      </c>
      <c r="G379" s="6">
        <v>44</v>
      </c>
      <c r="H379" s="46">
        <f>S51</f>
        <v>46</v>
      </c>
      <c r="I379" s="13">
        <f t="shared" ref="I379:I380" si="54">H379*F379/1000</f>
        <v>2.024</v>
      </c>
      <c r="J379" s="39"/>
      <c r="K379" s="39"/>
      <c r="L379" s="39"/>
      <c r="M379" s="39"/>
      <c r="N379" s="89"/>
      <c r="O379" s="21"/>
      <c r="P379" s="139"/>
    </row>
    <row r="380" spans="2:16" ht="15" customHeight="1">
      <c r="B380" s="6"/>
      <c r="C380" s="8"/>
      <c r="D380" s="6"/>
      <c r="E380" s="6" t="s">
        <v>29</v>
      </c>
      <c r="F380" s="6">
        <v>5</v>
      </c>
      <c r="G380" s="6">
        <v>5</v>
      </c>
      <c r="H380" s="46">
        <f>S17</f>
        <v>567</v>
      </c>
      <c r="I380" s="13">
        <f t="shared" si="54"/>
        <v>2.835</v>
      </c>
      <c r="J380" s="39">
        <v>4.99</v>
      </c>
      <c r="K380" s="39">
        <v>0.72</v>
      </c>
      <c r="L380" s="39">
        <v>26.99</v>
      </c>
      <c r="M380" s="39">
        <v>134.4</v>
      </c>
      <c r="N380" s="89">
        <v>753</v>
      </c>
      <c r="O380" s="21">
        <f t="shared" si="52"/>
        <v>134.39999999999998</v>
      </c>
      <c r="P380" s="139"/>
    </row>
    <row r="381" spans="2:16" ht="15" customHeight="1">
      <c r="B381" s="6">
        <v>4</v>
      </c>
      <c r="C381" s="8" t="s">
        <v>9</v>
      </c>
      <c r="D381" s="6">
        <v>30</v>
      </c>
      <c r="E381" s="6" t="s">
        <v>22</v>
      </c>
      <c r="F381" s="6">
        <v>30</v>
      </c>
      <c r="G381" s="6">
        <v>30</v>
      </c>
      <c r="H381" s="46">
        <f>S61</f>
        <v>52</v>
      </c>
      <c r="I381" s="13">
        <f t="shared" ref="I381:I384" si="55">H381*F381/1000</f>
        <v>1.56</v>
      </c>
      <c r="J381" s="13">
        <v>2.31</v>
      </c>
      <c r="K381" s="13">
        <v>0.72</v>
      </c>
      <c r="L381" s="13">
        <v>16.02</v>
      </c>
      <c r="M381" s="13">
        <v>79.8</v>
      </c>
      <c r="N381" s="89"/>
      <c r="O381" s="21">
        <f t="shared" si="52"/>
        <v>79.8</v>
      </c>
      <c r="P381" s="139"/>
    </row>
    <row r="382" spans="2:16" ht="15" customHeight="1">
      <c r="B382" s="6">
        <v>5</v>
      </c>
      <c r="C382" s="8" t="s">
        <v>72</v>
      </c>
      <c r="D382" s="6">
        <v>20</v>
      </c>
      <c r="E382" s="6" t="s">
        <v>22</v>
      </c>
      <c r="F382" s="6">
        <v>20</v>
      </c>
      <c r="G382" s="6">
        <v>20</v>
      </c>
      <c r="H382" s="46">
        <f>S62</f>
        <v>54</v>
      </c>
      <c r="I382" s="13">
        <f t="shared" si="55"/>
        <v>1.08</v>
      </c>
      <c r="J382" s="13">
        <v>0.94</v>
      </c>
      <c r="K382" s="13">
        <v>0.14000000000000001</v>
      </c>
      <c r="L382" s="13">
        <v>9.9600000000000009</v>
      </c>
      <c r="M382" s="13">
        <v>44.86</v>
      </c>
      <c r="N382" s="89"/>
      <c r="O382" s="21">
        <f t="shared" si="52"/>
        <v>44.86</v>
      </c>
      <c r="P382" s="139"/>
    </row>
    <row r="383" spans="2:16" ht="15" customHeight="1">
      <c r="B383" s="6">
        <v>6</v>
      </c>
      <c r="C383" s="8" t="s">
        <v>26</v>
      </c>
      <c r="D383" s="6">
        <v>180</v>
      </c>
      <c r="E383" s="6" t="s">
        <v>23</v>
      </c>
      <c r="F383" s="18">
        <v>11</v>
      </c>
      <c r="G383" s="6">
        <v>11</v>
      </c>
      <c r="H383" s="25">
        <f>S33</f>
        <v>148</v>
      </c>
      <c r="I383" s="13">
        <f t="shared" si="55"/>
        <v>1.6279999999999999</v>
      </c>
      <c r="J383" s="39"/>
      <c r="K383" s="39"/>
      <c r="L383" s="39"/>
      <c r="M383" s="39"/>
      <c r="N383" s="89"/>
      <c r="O383" s="21"/>
      <c r="P383" s="139"/>
    </row>
    <row r="384" spans="2:16" ht="15" customHeight="1">
      <c r="B384" s="6"/>
      <c r="C384" s="8"/>
      <c r="D384" s="6"/>
      <c r="E384" s="27" t="s">
        <v>2</v>
      </c>
      <c r="F384" s="27">
        <v>10</v>
      </c>
      <c r="G384" s="27">
        <v>10</v>
      </c>
      <c r="H384" s="25">
        <f>S50</f>
        <v>84</v>
      </c>
      <c r="I384" s="13">
        <f t="shared" si="55"/>
        <v>0.84</v>
      </c>
      <c r="J384" s="39">
        <v>0.43</v>
      </c>
      <c r="K384" s="39">
        <v>0</v>
      </c>
      <c r="L384" s="39">
        <v>23.11</v>
      </c>
      <c r="M384" s="39">
        <v>94.16</v>
      </c>
      <c r="N384" s="89">
        <v>349</v>
      </c>
      <c r="O384" s="21">
        <f t="shared" si="52"/>
        <v>94.16</v>
      </c>
      <c r="P384" s="139"/>
    </row>
    <row r="385" spans="2:16" ht="15" customHeight="1">
      <c r="B385" s="6"/>
      <c r="C385" s="8"/>
      <c r="D385" s="7"/>
      <c r="E385" s="6" t="s">
        <v>105</v>
      </c>
      <c r="F385" s="6">
        <v>5.0000000000000001E-4</v>
      </c>
      <c r="G385" s="6">
        <v>5.0000000000000001E-4</v>
      </c>
      <c r="H385" s="14"/>
      <c r="I385" s="13"/>
      <c r="J385" s="41"/>
      <c r="K385" s="39"/>
      <c r="L385" s="39"/>
      <c r="M385" s="39"/>
      <c r="N385" s="89"/>
      <c r="O385" s="21"/>
      <c r="P385" s="139"/>
    </row>
    <row r="386" spans="2:16" ht="15" customHeight="1">
      <c r="B386" s="107"/>
      <c r="C386" s="107"/>
      <c r="D386" s="127">
        <v>690</v>
      </c>
      <c r="E386" s="107"/>
      <c r="F386" s="107"/>
      <c r="G386" s="107"/>
      <c r="H386" s="107"/>
      <c r="I386" s="13"/>
      <c r="J386" s="99">
        <f>SUM(J360:J385)</f>
        <v>24.770000000000003</v>
      </c>
      <c r="K386" s="99">
        <f t="shared" ref="K386:M386" si="56">SUM(K360:K385)</f>
        <v>20.49</v>
      </c>
      <c r="L386" s="99">
        <f t="shared" si="56"/>
        <v>107.86</v>
      </c>
      <c r="M386" s="99">
        <f t="shared" si="56"/>
        <v>714.93</v>
      </c>
      <c r="N386" s="89"/>
      <c r="O386" s="21">
        <f t="shared" si="52"/>
        <v>714.93</v>
      </c>
      <c r="P386" s="139"/>
    </row>
    <row r="387" spans="2:16" ht="15" customHeight="1">
      <c r="B387" s="6"/>
      <c r="C387" s="30" t="s">
        <v>28</v>
      </c>
      <c r="D387" s="7"/>
      <c r="E387" s="6"/>
      <c r="F387" s="6"/>
      <c r="G387" s="6"/>
      <c r="H387" s="6"/>
      <c r="I387" s="13"/>
      <c r="J387" s="39"/>
      <c r="K387" s="39"/>
      <c r="L387" s="39"/>
      <c r="M387" s="39"/>
      <c r="N387" s="89"/>
      <c r="O387" s="21"/>
      <c r="P387" s="139"/>
    </row>
    <row r="388" spans="2:16" ht="15" customHeight="1">
      <c r="B388" s="6">
        <v>1</v>
      </c>
      <c r="C388" s="8" t="s">
        <v>150</v>
      </c>
      <c r="D388" s="6">
        <v>100</v>
      </c>
      <c r="E388" s="6" t="s">
        <v>83</v>
      </c>
      <c r="F388" s="6">
        <v>51</v>
      </c>
      <c r="G388" s="6">
        <v>51</v>
      </c>
      <c r="H388" s="25">
        <f>S40</f>
        <v>43</v>
      </c>
      <c r="I388" s="13">
        <f t="shared" ref="I388:I390" si="57">H388*F388/1000</f>
        <v>2.1930000000000001</v>
      </c>
      <c r="J388" s="39"/>
      <c r="K388" s="39"/>
      <c r="L388" s="39"/>
      <c r="M388" s="39"/>
      <c r="N388" s="89"/>
      <c r="O388" s="21"/>
      <c r="P388" s="139"/>
    </row>
    <row r="389" spans="2:16" ht="15" customHeight="1">
      <c r="B389" s="6"/>
      <c r="C389" s="8"/>
      <c r="D389" s="6"/>
      <c r="E389" s="6" t="s">
        <v>2</v>
      </c>
      <c r="F389" s="6">
        <v>2</v>
      </c>
      <c r="G389" s="6">
        <v>2</v>
      </c>
      <c r="H389" s="46">
        <f>S50</f>
        <v>84</v>
      </c>
      <c r="I389" s="13">
        <f t="shared" si="57"/>
        <v>0.16800000000000001</v>
      </c>
      <c r="J389" s="39"/>
      <c r="K389" s="39"/>
      <c r="L389" s="39"/>
      <c r="M389" s="39"/>
      <c r="N389" s="89"/>
      <c r="O389" s="21"/>
      <c r="P389" s="139"/>
    </row>
    <row r="390" spans="2:16" ht="15" customHeight="1">
      <c r="B390" s="6"/>
      <c r="C390" s="8"/>
      <c r="D390" s="6"/>
      <c r="E390" s="6" t="s">
        <v>14</v>
      </c>
      <c r="F390" s="6">
        <v>0.6</v>
      </c>
      <c r="G390" s="6">
        <v>0.6</v>
      </c>
      <c r="H390" s="46">
        <f>S53</f>
        <v>365</v>
      </c>
      <c r="I390" s="13">
        <f t="shared" si="57"/>
        <v>0.219</v>
      </c>
      <c r="J390" s="40"/>
      <c r="K390" s="40"/>
      <c r="L390" s="40"/>
      <c r="M390" s="40"/>
      <c r="N390" s="89"/>
      <c r="O390" s="21"/>
      <c r="P390" s="139"/>
    </row>
    <row r="391" spans="2:16" ht="15" customHeight="1">
      <c r="B391" s="6"/>
      <c r="C391" s="59"/>
      <c r="D391" s="6"/>
      <c r="E391" s="6" t="s">
        <v>13</v>
      </c>
      <c r="F391" s="6">
        <v>0.16</v>
      </c>
      <c r="G391" s="6">
        <v>0.16</v>
      </c>
      <c r="H391" s="46">
        <f>S12</f>
        <v>13.83</v>
      </c>
      <c r="I391" s="13">
        <f>H391*F391</f>
        <v>2.2128000000000001</v>
      </c>
      <c r="J391" s="40"/>
      <c r="K391" s="40"/>
      <c r="L391" s="40"/>
      <c r="M391" s="40"/>
      <c r="N391" s="89"/>
      <c r="O391" s="21"/>
      <c r="P391" s="139"/>
    </row>
    <row r="392" spans="2:16" ht="15" customHeight="1">
      <c r="B392" s="6"/>
      <c r="C392" s="8"/>
      <c r="D392" s="6"/>
      <c r="E392" s="6" t="s">
        <v>7</v>
      </c>
      <c r="F392" s="6">
        <v>56</v>
      </c>
      <c r="G392" s="6">
        <v>43</v>
      </c>
      <c r="H392" s="46">
        <f>S22</f>
        <v>60</v>
      </c>
      <c r="I392" s="13">
        <f t="shared" ref="I392:I397" si="58">H392*F392/1000</f>
        <v>3.36</v>
      </c>
      <c r="J392" s="40"/>
      <c r="K392" s="40"/>
      <c r="L392" s="40"/>
      <c r="M392" s="40"/>
      <c r="N392" s="89"/>
      <c r="O392" s="21"/>
      <c r="P392" s="139"/>
    </row>
    <row r="393" spans="2:16" ht="15" customHeight="1">
      <c r="B393" s="6"/>
      <c r="C393" s="8"/>
      <c r="D393" s="6"/>
      <c r="E393" s="6" t="s">
        <v>6</v>
      </c>
      <c r="F393" s="6">
        <v>14</v>
      </c>
      <c r="G393" s="6">
        <v>12</v>
      </c>
      <c r="H393" s="6">
        <f>S24</f>
        <v>50</v>
      </c>
      <c r="I393" s="13">
        <f t="shared" si="58"/>
        <v>0.7</v>
      </c>
      <c r="J393" s="40"/>
      <c r="K393" s="40"/>
      <c r="L393" s="40"/>
      <c r="M393" s="40"/>
      <c r="N393" s="89"/>
      <c r="O393" s="21"/>
      <c r="P393" s="139"/>
    </row>
    <row r="394" spans="2:16" ht="15" customHeight="1">
      <c r="B394" s="6"/>
      <c r="C394" s="59"/>
      <c r="D394" s="6"/>
      <c r="E394" s="6" t="s">
        <v>89</v>
      </c>
      <c r="F394" s="6">
        <v>6</v>
      </c>
      <c r="G394" s="6">
        <v>6</v>
      </c>
      <c r="H394" s="67">
        <f>S37</f>
        <v>155</v>
      </c>
      <c r="I394" s="13">
        <f t="shared" si="58"/>
        <v>0.93</v>
      </c>
      <c r="J394" s="40">
        <v>4.6100000000000003</v>
      </c>
      <c r="K394" s="40">
        <v>8.83</v>
      </c>
      <c r="L394" s="40">
        <v>7.28</v>
      </c>
      <c r="M394" s="40">
        <v>127.03</v>
      </c>
      <c r="N394" s="89">
        <v>1091</v>
      </c>
      <c r="O394" s="21">
        <f t="shared" si="52"/>
        <v>127.03</v>
      </c>
      <c r="P394" s="139"/>
    </row>
    <row r="395" spans="2:16" ht="15" customHeight="1">
      <c r="B395" s="6">
        <v>2</v>
      </c>
      <c r="C395" s="8" t="s">
        <v>195</v>
      </c>
      <c r="D395" s="18">
        <v>180</v>
      </c>
      <c r="E395" s="6" t="s">
        <v>196</v>
      </c>
      <c r="F395" s="6">
        <v>180</v>
      </c>
      <c r="G395" s="6">
        <v>180</v>
      </c>
      <c r="H395" s="67">
        <f>S15</f>
        <v>75</v>
      </c>
      <c r="I395" s="13">
        <f t="shared" si="58"/>
        <v>13.5</v>
      </c>
      <c r="J395" s="40"/>
      <c r="K395" s="40"/>
      <c r="L395" s="40"/>
      <c r="M395" s="40"/>
      <c r="N395" s="89"/>
      <c r="O395" s="21"/>
      <c r="P395" s="139"/>
    </row>
    <row r="396" spans="2:16" ht="15" customHeight="1">
      <c r="B396" s="6"/>
      <c r="C396" s="59"/>
      <c r="D396" s="6"/>
      <c r="E396" s="6" t="s">
        <v>2</v>
      </c>
      <c r="F396" s="6">
        <v>7.5</v>
      </c>
      <c r="G396" s="6">
        <v>7.5</v>
      </c>
      <c r="H396" s="67">
        <f>S50</f>
        <v>84</v>
      </c>
      <c r="I396" s="13">
        <f t="shared" si="58"/>
        <v>0.63</v>
      </c>
      <c r="J396" s="18">
        <v>5.04</v>
      </c>
      <c r="K396" s="14">
        <v>6.3</v>
      </c>
      <c r="L396" s="18">
        <v>17.649999999999999</v>
      </c>
      <c r="M396" s="18">
        <v>147.46</v>
      </c>
      <c r="N396" s="89">
        <v>1032</v>
      </c>
      <c r="O396" s="21">
        <f t="shared" si="52"/>
        <v>147.45999999999998</v>
      </c>
      <c r="P396" s="139"/>
    </row>
    <row r="397" spans="2:16" ht="15" customHeight="1">
      <c r="B397" s="6"/>
      <c r="C397" s="8"/>
      <c r="D397" s="6"/>
      <c r="E397" s="6" t="s">
        <v>103</v>
      </c>
      <c r="F397" s="6">
        <v>2</v>
      </c>
      <c r="G397" s="6">
        <v>2</v>
      </c>
      <c r="H397" s="6">
        <f>S54</f>
        <v>27</v>
      </c>
      <c r="I397" s="13">
        <f t="shared" si="58"/>
        <v>5.3999999999999999E-2</v>
      </c>
      <c r="J397" s="39"/>
      <c r="K397" s="39"/>
      <c r="L397" s="39"/>
      <c r="M397" s="39"/>
      <c r="N397" s="89"/>
      <c r="O397" s="21"/>
      <c r="P397" s="139"/>
    </row>
    <row r="398" spans="2:16" ht="15" customHeight="1">
      <c r="B398" s="107"/>
      <c r="C398" s="107"/>
      <c r="D398" s="127">
        <f>SUM(D388:D397)</f>
        <v>280</v>
      </c>
      <c r="E398" s="107"/>
      <c r="F398" s="107"/>
      <c r="G398" s="107"/>
      <c r="H398" s="107"/>
      <c r="I398" s="93"/>
      <c r="J398" s="45">
        <f>SUM(J388:J397)</f>
        <v>9.65</v>
      </c>
      <c r="K398" s="45">
        <f>SUM(K388:K397)</f>
        <v>15.129999999999999</v>
      </c>
      <c r="L398" s="45">
        <f>SUM(L388:L397)</f>
        <v>24.93</v>
      </c>
      <c r="M398" s="45">
        <f>SUM(M388:M397)</f>
        <v>274.49</v>
      </c>
      <c r="N398" s="89"/>
      <c r="O398" s="24">
        <f t="shared" si="52"/>
        <v>274.49</v>
      </c>
      <c r="P398" s="142"/>
    </row>
    <row r="399" spans="2:16" ht="15.75">
      <c r="B399" s="174" t="s">
        <v>147</v>
      </c>
      <c r="C399" s="174"/>
      <c r="D399" s="174"/>
      <c r="E399" s="174"/>
      <c r="F399" s="174"/>
      <c r="G399" s="174"/>
      <c r="H399" s="174"/>
      <c r="I399" s="94"/>
      <c r="J399" s="45">
        <f>J358+J386+J398</f>
        <v>46.81</v>
      </c>
      <c r="K399" s="45">
        <f>K358+K386+K398</f>
        <v>48.09</v>
      </c>
      <c r="L399" s="45">
        <f>L358+L386+L398</f>
        <v>244.24</v>
      </c>
      <c r="M399" s="45">
        <f>M358+M386+M398</f>
        <v>1597.01</v>
      </c>
      <c r="N399" s="97"/>
      <c r="O399" s="21">
        <f t="shared" si="52"/>
        <v>1597.0100000000002</v>
      </c>
      <c r="P399" s="144"/>
    </row>
    <row r="400" spans="2:16" ht="15" customHeight="1">
      <c r="B400" s="6"/>
      <c r="C400" s="3"/>
      <c r="D400" s="6"/>
      <c r="E400" s="6"/>
      <c r="F400" s="6"/>
      <c r="G400" s="6"/>
      <c r="H400" s="6"/>
      <c r="I400" s="45">
        <f>SUM(I350:I399)</f>
        <v>103.35579999999999</v>
      </c>
      <c r="J400" s="96"/>
      <c r="K400" s="96"/>
      <c r="L400" s="96"/>
      <c r="M400" s="96"/>
      <c r="N400" s="97"/>
      <c r="O400" s="21"/>
      <c r="P400" s="144"/>
    </row>
    <row r="401" spans="2:16" ht="15" customHeight="1">
      <c r="B401" s="17"/>
      <c r="C401" s="104"/>
      <c r="D401" s="17"/>
      <c r="E401" s="17"/>
      <c r="F401" s="17"/>
      <c r="G401" s="17"/>
      <c r="H401" s="17"/>
      <c r="I401" s="34"/>
      <c r="J401" s="34"/>
      <c r="K401" s="34"/>
      <c r="L401" s="34"/>
      <c r="M401" s="34"/>
      <c r="N401" s="103"/>
      <c r="O401" s="21"/>
      <c r="P401" s="144"/>
    </row>
    <row r="402" spans="2:16" s="48" customFormat="1" ht="15" customHeight="1">
      <c r="B402" s="155"/>
      <c r="C402" s="32" t="s">
        <v>47</v>
      </c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70"/>
      <c r="O402" s="24"/>
      <c r="P402" s="144"/>
    </row>
    <row r="403" spans="2:16" ht="30.75" customHeight="1">
      <c r="B403" s="168" t="s">
        <v>3</v>
      </c>
      <c r="C403" s="3"/>
      <c r="D403" s="65" t="s">
        <v>4</v>
      </c>
      <c r="E403" s="168" t="s">
        <v>30</v>
      </c>
      <c r="F403" s="72" t="s">
        <v>15</v>
      </c>
      <c r="G403" s="55" t="s">
        <v>31</v>
      </c>
      <c r="H403" s="55" t="s">
        <v>32</v>
      </c>
      <c r="I403" s="55" t="s">
        <v>33</v>
      </c>
      <c r="J403" s="175" t="s">
        <v>73</v>
      </c>
      <c r="K403" s="175" t="s">
        <v>74</v>
      </c>
      <c r="L403" s="175" t="s">
        <v>75</v>
      </c>
      <c r="M403" s="179" t="s">
        <v>76</v>
      </c>
      <c r="N403" s="183" t="s">
        <v>106</v>
      </c>
      <c r="O403" s="21"/>
      <c r="P403" s="144"/>
    </row>
    <row r="404" spans="2:16" s="48" customFormat="1" ht="15" customHeight="1">
      <c r="B404" s="169"/>
      <c r="C404" s="149" t="s">
        <v>0</v>
      </c>
      <c r="D404" s="58" t="s">
        <v>34</v>
      </c>
      <c r="E404" s="170"/>
      <c r="F404" s="18" t="s">
        <v>34</v>
      </c>
      <c r="G404" s="18" t="s">
        <v>34</v>
      </c>
      <c r="H404" s="18" t="s">
        <v>35</v>
      </c>
      <c r="I404" s="18" t="s">
        <v>36</v>
      </c>
      <c r="J404" s="176"/>
      <c r="K404" s="176"/>
      <c r="L404" s="176"/>
      <c r="M404" s="180"/>
      <c r="N404" s="184"/>
      <c r="O404" s="24"/>
      <c r="P404" s="144"/>
    </row>
    <row r="405" spans="2:16" ht="15" customHeight="1">
      <c r="B405" s="6">
        <v>1</v>
      </c>
      <c r="C405" s="8" t="s">
        <v>142</v>
      </c>
      <c r="D405" s="6">
        <v>200</v>
      </c>
      <c r="E405" s="3" t="s">
        <v>12</v>
      </c>
      <c r="F405" s="6">
        <v>120</v>
      </c>
      <c r="G405" s="6">
        <v>120</v>
      </c>
      <c r="H405" s="6">
        <f>S16</f>
        <v>75</v>
      </c>
      <c r="I405" s="13">
        <f>H405*F405/1000</f>
        <v>9</v>
      </c>
      <c r="J405" s="39"/>
      <c r="K405" s="39"/>
      <c r="L405" s="39"/>
      <c r="M405" s="39"/>
      <c r="N405" s="89"/>
      <c r="O405" s="21"/>
      <c r="P405" s="144"/>
    </row>
    <row r="406" spans="2:16" ht="15" customHeight="1">
      <c r="B406" s="6"/>
      <c r="C406" s="8"/>
      <c r="D406" s="6"/>
      <c r="E406" s="3" t="s">
        <v>128</v>
      </c>
      <c r="F406" s="6">
        <v>9</v>
      </c>
      <c r="G406" s="6">
        <v>9</v>
      </c>
      <c r="H406" s="6">
        <f>S45</f>
        <v>61</v>
      </c>
      <c r="I406" s="13">
        <f>H406*F406/1000</f>
        <v>0.54900000000000004</v>
      </c>
      <c r="J406" s="39"/>
      <c r="K406" s="39"/>
      <c r="L406" s="39"/>
      <c r="M406" s="39"/>
      <c r="N406" s="89"/>
      <c r="O406" s="21"/>
      <c r="P406" s="144"/>
    </row>
    <row r="407" spans="2:16" ht="15" customHeight="1">
      <c r="B407" s="6"/>
      <c r="C407" s="8"/>
      <c r="D407" s="6"/>
      <c r="E407" s="6" t="s">
        <v>1</v>
      </c>
      <c r="F407" s="6">
        <v>9</v>
      </c>
      <c r="G407" s="6">
        <v>9</v>
      </c>
      <c r="H407" s="6">
        <f>S43</f>
        <v>115</v>
      </c>
      <c r="I407" s="13">
        <f>H407*F407/1000</f>
        <v>1.0349999999999999</v>
      </c>
      <c r="J407" s="40"/>
      <c r="K407" s="40"/>
      <c r="L407" s="40"/>
      <c r="M407" s="39"/>
      <c r="N407" s="89"/>
      <c r="O407" s="21"/>
      <c r="P407" s="144"/>
    </row>
    <row r="408" spans="2:16" ht="15" customHeight="1">
      <c r="B408" s="6"/>
      <c r="C408" s="3"/>
      <c r="D408" s="6"/>
      <c r="E408" s="6" t="s">
        <v>2</v>
      </c>
      <c r="F408" s="6">
        <v>4</v>
      </c>
      <c r="G408" s="6">
        <v>4</v>
      </c>
      <c r="H408" s="6">
        <f>S50</f>
        <v>84</v>
      </c>
      <c r="I408" s="105">
        <f t="shared" ref="I408:I409" si="59">H408*F408/1000</f>
        <v>0.33600000000000002</v>
      </c>
      <c r="J408" s="77"/>
      <c r="K408" s="77"/>
      <c r="L408" s="77"/>
      <c r="M408" s="101"/>
      <c r="N408" s="89"/>
      <c r="O408" s="21"/>
      <c r="P408" s="144"/>
    </row>
    <row r="409" spans="2:16" ht="15" customHeight="1">
      <c r="B409" s="6"/>
      <c r="C409" s="3"/>
      <c r="D409" s="6"/>
      <c r="E409" s="6" t="s">
        <v>29</v>
      </c>
      <c r="F409" s="6">
        <v>4</v>
      </c>
      <c r="G409" s="6">
        <v>4</v>
      </c>
      <c r="H409" s="6">
        <f>S17</f>
        <v>567</v>
      </c>
      <c r="I409" s="105">
        <f t="shared" si="59"/>
        <v>2.2679999999999998</v>
      </c>
      <c r="J409" s="106">
        <v>6.12</v>
      </c>
      <c r="K409" s="106">
        <v>7.81</v>
      </c>
      <c r="L409" s="106">
        <v>30.94</v>
      </c>
      <c r="M409" s="101">
        <v>218.53</v>
      </c>
      <c r="N409" s="89">
        <v>411</v>
      </c>
      <c r="O409" s="21">
        <f t="shared" si="52"/>
        <v>218.53</v>
      </c>
      <c r="P409" s="144"/>
    </row>
    <row r="410" spans="2:16" ht="15" customHeight="1">
      <c r="B410" s="6">
        <v>2</v>
      </c>
      <c r="C410" s="8" t="s">
        <v>38</v>
      </c>
      <c r="D410" s="6">
        <v>30</v>
      </c>
      <c r="E410" s="3" t="s">
        <v>22</v>
      </c>
      <c r="F410" s="6">
        <v>30</v>
      </c>
      <c r="G410" s="6">
        <v>30</v>
      </c>
      <c r="H410" s="18">
        <f>S61</f>
        <v>52</v>
      </c>
      <c r="I410" s="13">
        <f t="shared" ref="I410:I414" si="60">H410*F410/1000</f>
        <v>1.56</v>
      </c>
      <c r="J410" s="13">
        <v>2.31</v>
      </c>
      <c r="K410" s="13">
        <v>0.72</v>
      </c>
      <c r="L410" s="13">
        <v>16.02</v>
      </c>
      <c r="M410" s="13">
        <v>79.8</v>
      </c>
      <c r="N410" s="89"/>
      <c r="O410" s="21">
        <f t="shared" si="52"/>
        <v>79.8</v>
      </c>
      <c r="P410" s="144"/>
    </row>
    <row r="411" spans="2:16" ht="15" customHeight="1">
      <c r="B411" s="6">
        <v>3</v>
      </c>
      <c r="C411" s="8" t="s">
        <v>219</v>
      </c>
      <c r="D411" s="6">
        <v>10</v>
      </c>
      <c r="E411" s="6" t="s">
        <v>25</v>
      </c>
      <c r="F411" s="6">
        <v>10</v>
      </c>
      <c r="G411" s="6">
        <v>10</v>
      </c>
      <c r="H411" s="6">
        <f>S20</f>
        <v>593</v>
      </c>
      <c r="I411" s="13">
        <f t="shared" si="60"/>
        <v>5.93</v>
      </c>
      <c r="J411" s="13">
        <v>2.09</v>
      </c>
      <c r="K411" s="13">
        <v>2.36</v>
      </c>
      <c r="L411" s="13">
        <v>0.2</v>
      </c>
      <c r="M411" s="13">
        <v>30.4</v>
      </c>
      <c r="N411" s="89"/>
      <c r="O411" s="21">
        <f t="shared" si="52"/>
        <v>30.4</v>
      </c>
      <c r="P411" s="144"/>
    </row>
    <row r="412" spans="2:16" ht="15" customHeight="1">
      <c r="B412" s="6">
        <v>4</v>
      </c>
      <c r="C412" s="8" t="s">
        <v>16</v>
      </c>
      <c r="D412" s="6">
        <v>180</v>
      </c>
      <c r="E412" s="3" t="s">
        <v>77</v>
      </c>
      <c r="F412" s="6">
        <v>0.6</v>
      </c>
      <c r="G412" s="6">
        <v>0.6</v>
      </c>
      <c r="H412" s="18">
        <f>S58</f>
        <v>430</v>
      </c>
      <c r="I412" s="13">
        <f t="shared" si="60"/>
        <v>0.25800000000000001</v>
      </c>
      <c r="J412" s="39"/>
      <c r="K412" s="39"/>
      <c r="L412" s="39"/>
      <c r="M412" s="39"/>
      <c r="N412" s="89"/>
      <c r="O412" s="21"/>
      <c r="P412" s="144"/>
    </row>
    <row r="413" spans="2:16" ht="15" customHeight="1">
      <c r="B413" s="6"/>
      <c r="C413" s="8"/>
      <c r="D413" s="6"/>
      <c r="E413" s="6" t="s">
        <v>2</v>
      </c>
      <c r="F413" s="6">
        <v>10</v>
      </c>
      <c r="G413" s="6">
        <v>10</v>
      </c>
      <c r="H413" s="18">
        <f>S50</f>
        <v>84</v>
      </c>
      <c r="I413" s="13">
        <f t="shared" si="60"/>
        <v>0.84</v>
      </c>
      <c r="J413" s="13">
        <v>0.36</v>
      </c>
      <c r="K413" s="13">
        <v>0</v>
      </c>
      <c r="L413" s="13">
        <v>25.2</v>
      </c>
      <c r="M413" s="13">
        <v>102.24</v>
      </c>
      <c r="N413" s="89">
        <v>943</v>
      </c>
      <c r="O413" s="21">
        <f t="shared" si="52"/>
        <v>102.24</v>
      </c>
      <c r="P413" s="144"/>
    </row>
    <row r="414" spans="2:16" s="48" customFormat="1" ht="15" customHeight="1">
      <c r="B414" s="18">
        <v>5</v>
      </c>
      <c r="C414" s="165" t="s">
        <v>214</v>
      </c>
      <c r="D414" s="18">
        <v>50</v>
      </c>
      <c r="E414" s="18" t="s">
        <v>79</v>
      </c>
      <c r="F414" s="18">
        <v>50</v>
      </c>
      <c r="G414" s="18">
        <v>50</v>
      </c>
      <c r="H414" s="18">
        <f>S31</f>
        <v>110</v>
      </c>
      <c r="I414" s="14">
        <f t="shared" si="60"/>
        <v>5.5</v>
      </c>
      <c r="J414" s="14">
        <v>0.2</v>
      </c>
      <c r="K414" s="14">
        <v>0.2</v>
      </c>
      <c r="L414" s="14">
        <v>4.9000000000000004</v>
      </c>
      <c r="M414" s="14">
        <v>22.2</v>
      </c>
      <c r="N414" s="89"/>
      <c r="O414" s="24">
        <f t="shared" si="52"/>
        <v>22.200000000000003</v>
      </c>
      <c r="P414" s="144"/>
    </row>
    <row r="415" spans="2:16" ht="15" customHeight="1">
      <c r="B415" s="6"/>
      <c r="C415" s="29"/>
      <c r="D415" s="130">
        <f>SUM(D405:D414)</f>
        <v>470</v>
      </c>
      <c r="E415" s="6"/>
      <c r="F415" s="6"/>
      <c r="G415" s="6"/>
      <c r="H415" s="18"/>
      <c r="I415" s="13"/>
      <c r="J415" s="45">
        <f>SUM(J405:J414)</f>
        <v>11.079999999999998</v>
      </c>
      <c r="K415" s="45">
        <f t="shared" ref="K415:M415" si="61">SUM(K405:K414)</f>
        <v>11.089999999999998</v>
      </c>
      <c r="L415" s="45">
        <f t="shared" si="61"/>
        <v>77.260000000000005</v>
      </c>
      <c r="M415" s="45">
        <f t="shared" si="61"/>
        <v>453.16999999999996</v>
      </c>
      <c r="N415" s="89"/>
      <c r="O415" s="21">
        <f t="shared" si="52"/>
        <v>453.17</v>
      </c>
      <c r="P415" s="144"/>
    </row>
    <row r="416" spans="2:16" ht="15" customHeight="1">
      <c r="B416" s="6"/>
      <c r="C416" s="30" t="s">
        <v>5</v>
      </c>
      <c r="D416" s="3"/>
      <c r="E416" s="3"/>
      <c r="F416" s="6"/>
      <c r="G416" s="6"/>
      <c r="H416" s="6"/>
      <c r="I416" s="13"/>
      <c r="J416" s="39"/>
      <c r="K416" s="39"/>
      <c r="L416" s="39"/>
      <c r="M416" s="39"/>
      <c r="N416" s="89"/>
      <c r="O416" s="21"/>
      <c r="P416" s="144"/>
    </row>
    <row r="417" spans="2:21" ht="15" customHeight="1">
      <c r="B417" s="6">
        <v>1</v>
      </c>
      <c r="C417" s="10" t="s">
        <v>183</v>
      </c>
      <c r="D417" s="6" t="s">
        <v>166</v>
      </c>
      <c r="E417" s="6" t="s">
        <v>18</v>
      </c>
      <c r="F417" s="6">
        <v>65</v>
      </c>
      <c r="G417" s="6">
        <v>52</v>
      </c>
      <c r="H417" s="18">
        <f>S26</f>
        <v>52</v>
      </c>
      <c r="I417" s="13">
        <f t="shared" ref="I417:I427" si="62">H417*F417/1000</f>
        <v>3.38</v>
      </c>
      <c r="J417" s="39"/>
      <c r="K417" s="39"/>
      <c r="L417" s="39"/>
      <c r="M417" s="39"/>
      <c r="N417" s="89"/>
      <c r="O417" s="21"/>
      <c r="P417" s="144"/>
    </row>
    <row r="418" spans="2:21" ht="15" customHeight="1">
      <c r="B418" s="6"/>
      <c r="C418" s="10"/>
      <c r="D418" s="6"/>
      <c r="E418" s="6" t="s">
        <v>7</v>
      </c>
      <c r="F418" s="6">
        <v>49</v>
      </c>
      <c r="G418" s="6">
        <v>35</v>
      </c>
      <c r="H418" s="18">
        <f>S22</f>
        <v>60</v>
      </c>
      <c r="I418" s="13">
        <f t="shared" si="62"/>
        <v>2.94</v>
      </c>
      <c r="J418" s="39"/>
      <c r="K418" s="39"/>
      <c r="L418" s="39"/>
      <c r="M418" s="39"/>
      <c r="N418" s="89"/>
      <c r="O418" s="21"/>
      <c r="P418" s="144"/>
    </row>
    <row r="419" spans="2:21" ht="15" customHeight="1">
      <c r="B419" s="6"/>
      <c r="C419" s="10"/>
      <c r="D419" s="6"/>
      <c r="E419" s="6" t="s">
        <v>8</v>
      </c>
      <c r="F419" s="6">
        <v>10</v>
      </c>
      <c r="G419" s="6">
        <v>8</v>
      </c>
      <c r="H419" s="18">
        <f>S25</f>
        <v>60</v>
      </c>
      <c r="I419" s="13">
        <f t="shared" si="62"/>
        <v>0.6</v>
      </c>
      <c r="J419" s="39"/>
      <c r="K419" s="39"/>
      <c r="L419" s="39"/>
      <c r="M419" s="39"/>
      <c r="N419" s="89"/>
      <c r="O419" s="21"/>
      <c r="P419" s="144"/>
    </row>
    <row r="420" spans="2:21" ht="15" customHeight="1">
      <c r="B420" s="6"/>
      <c r="C420" s="10"/>
      <c r="D420" s="6"/>
      <c r="E420" s="6" t="s">
        <v>6</v>
      </c>
      <c r="F420" s="6">
        <v>10</v>
      </c>
      <c r="G420" s="6">
        <v>9</v>
      </c>
      <c r="H420" s="18">
        <f>S24</f>
        <v>50</v>
      </c>
      <c r="I420" s="13">
        <f t="shared" si="62"/>
        <v>0.5</v>
      </c>
      <c r="J420" s="39"/>
      <c r="K420" s="39"/>
      <c r="L420" s="39"/>
      <c r="M420" s="39"/>
      <c r="N420" s="89"/>
      <c r="O420" s="21"/>
      <c r="P420" s="144"/>
    </row>
    <row r="421" spans="2:21" ht="15" customHeight="1">
      <c r="B421" s="6"/>
      <c r="C421" s="10"/>
      <c r="D421" s="6"/>
      <c r="E421" s="6" t="s">
        <v>27</v>
      </c>
      <c r="F421" s="6">
        <v>4</v>
      </c>
      <c r="G421" s="6">
        <v>4</v>
      </c>
      <c r="H421" s="18">
        <f>S37</f>
        <v>155</v>
      </c>
      <c r="I421" s="13">
        <f t="shared" si="62"/>
        <v>0.62</v>
      </c>
      <c r="J421" s="98"/>
      <c r="K421" s="98"/>
      <c r="L421" s="98"/>
      <c r="M421" s="39"/>
      <c r="N421" s="89"/>
      <c r="O421" s="21"/>
      <c r="P421" s="144"/>
    </row>
    <row r="422" spans="2:21" ht="15" customHeight="1">
      <c r="B422" s="7"/>
      <c r="C422" s="10"/>
      <c r="D422" s="6"/>
      <c r="E422" s="6" t="s">
        <v>21</v>
      </c>
      <c r="F422" s="6">
        <v>1</v>
      </c>
      <c r="G422" s="6">
        <v>1</v>
      </c>
      <c r="H422" s="18">
        <f>S30</f>
        <v>145</v>
      </c>
      <c r="I422" s="13">
        <f t="shared" si="62"/>
        <v>0.14499999999999999</v>
      </c>
      <c r="J422" s="98"/>
      <c r="K422" s="98"/>
      <c r="L422" s="98"/>
      <c r="M422" s="39"/>
      <c r="N422" s="89"/>
      <c r="O422" s="21"/>
      <c r="P422" s="144"/>
    </row>
    <row r="423" spans="2:21" ht="15" customHeight="1">
      <c r="B423" s="7"/>
      <c r="C423" s="10"/>
      <c r="D423" s="6"/>
      <c r="E423" s="6" t="s">
        <v>2</v>
      </c>
      <c r="F423" s="6">
        <v>1</v>
      </c>
      <c r="G423" s="6">
        <v>1</v>
      </c>
      <c r="H423" s="18">
        <f>S50</f>
        <v>84</v>
      </c>
      <c r="I423" s="13">
        <f t="shared" si="62"/>
        <v>8.4000000000000005E-2</v>
      </c>
      <c r="J423" s="109">
        <v>1.6</v>
      </c>
      <c r="K423" s="98">
        <v>4.1399999999999997</v>
      </c>
      <c r="L423" s="98">
        <v>11.86</v>
      </c>
      <c r="M423" s="39">
        <v>91.1</v>
      </c>
      <c r="N423" s="89">
        <v>55</v>
      </c>
      <c r="O423" s="21">
        <f t="shared" si="52"/>
        <v>91.1</v>
      </c>
      <c r="P423" s="144"/>
    </row>
    <row r="424" spans="2:21" ht="15" customHeight="1">
      <c r="B424" s="7"/>
      <c r="C424" s="10"/>
      <c r="D424" s="6"/>
      <c r="E424" s="6" t="s">
        <v>10</v>
      </c>
      <c r="F424" s="6">
        <v>10</v>
      </c>
      <c r="G424" s="6">
        <v>10</v>
      </c>
      <c r="H424" s="18">
        <f>S18</f>
        <v>200</v>
      </c>
      <c r="I424" s="13">
        <f t="shared" si="62"/>
        <v>2</v>
      </c>
      <c r="J424" s="39">
        <v>0.22</v>
      </c>
      <c r="K424" s="39">
        <v>2.82</v>
      </c>
      <c r="L424" s="39">
        <v>0.32</v>
      </c>
      <c r="M424" s="39">
        <v>27.54</v>
      </c>
      <c r="N424" s="116"/>
      <c r="O424" s="21">
        <f t="shared" si="52"/>
        <v>27.54</v>
      </c>
      <c r="P424" s="144"/>
    </row>
    <row r="425" spans="2:21" ht="14.25" customHeight="1">
      <c r="B425" s="7">
        <v>2</v>
      </c>
      <c r="C425" s="59" t="s">
        <v>194</v>
      </c>
      <c r="D425" s="18">
        <v>75</v>
      </c>
      <c r="E425" s="18" t="s">
        <v>86</v>
      </c>
      <c r="F425" s="18">
        <v>118</v>
      </c>
      <c r="G425" s="6">
        <v>101</v>
      </c>
      <c r="H425" s="18">
        <f>S38</f>
        <v>230</v>
      </c>
      <c r="I425" s="13">
        <f t="shared" si="62"/>
        <v>27.14</v>
      </c>
      <c r="J425" s="39"/>
      <c r="K425" s="39"/>
      <c r="L425" s="39"/>
      <c r="M425" s="39"/>
      <c r="N425" s="89"/>
      <c r="O425" s="21"/>
      <c r="P425" s="144"/>
      <c r="Q425" s="26"/>
      <c r="R425" s="19"/>
      <c r="S425" s="19"/>
      <c r="T425" s="19"/>
      <c r="U425" s="19"/>
    </row>
    <row r="426" spans="2:21">
      <c r="B426" s="7"/>
      <c r="C426" s="8"/>
      <c r="D426" s="6"/>
      <c r="E426" s="6" t="s">
        <v>83</v>
      </c>
      <c r="F426" s="18">
        <v>9</v>
      </c>
      <c r="G426" s="6">
        <v>9</v>
      </c>
      <c r="H426" s="18">
        <f>S40</f>
        <v>43</v>
      </c>
      <c r="I426" s="13">
        <f t="shared" si="62"/>
        <v>0.38700000000000001</v>
      </c>
      <c r="J426" s="39"/>
      <c r="K426" s="39"/>
      <c r="L426" s="39"/>
      <c r="M426" s="39"/>
      <c r="N426" s="89"/>
      <c r="O426" s="21"/>
      <c r="P426" s="144"/>
      <c r="Q426" s="26"/>
      <c r="R426" s="19"/>
      <c r="S426" s="19"/>
      <c r="T426" s="19"/>
      <c r="U426" s="19"/>
    </row>
    <row r="427" spans="2:21">
      <c r="B427" s="7"/>
      <c r="C427" s="8"/>
      <c r="D427" s="6"/>
      <c r="E427" s="6" t="s">
        <v>27</v>
      </c>
      <c r="F427" s="18">
        <v>10</v>
      </c>
      <c r="G427" s="6">
        <v>10</v>
      </c>
      <c r="H427" s="18">
        <f>S37</f>
        <v>155</v>
      </c>
      <c r="I427" s="13">
        <f t="shared" si="62"/>
        <v>1.55</v>
      </c>
      <c r="J427" s="39">
        <v>10.210000000000001</v>
      </c>
      <c r="K427" s="39">
        <v>5.59</v>
      </c>
      <c r="L427" s="39">
        <v>7.3</v>
      </c>
      <c r="M427" s="39">
        <v>120.35</v>
      </c>
      <c r="N427" s="89">
        <v>519</v>
      </c>
      <c r="O427" s="21">
        <f t="shared" ref="O427" si="63">(J427+L427)*4+K427*9</f>
        <v>120.35000000000001</v>
      </c>
      <c r="P427" s="144"/>
      <c r="Q427" s="26"/>
      <c r="R427" s="19"/>
      <c r="S427" s="19"/>
      <c r="T427" s="19"/>
      <c r="U427" s="19"/>
    </row>
    <row r="428" spans="2:21" ht="15" customHeight="1">
      <c r="B428" s="7">
        <v>3</v>
      </c>
      <c r="C428" s="59" t="s">
        <v>11</v>
      </c>
      <c r="D428" s="147">
        <v>130</v>
      </c>
      <c r="E428" s="6" t="s">
        <v>7</v>
      </c>
      <c r="F428" s="6">
        <v>156</v>
      </c>
      <c r="G428" s="6">
        <v>113</v>
      </c>
      <c r="H428" s="6">
        <f>S22</f>
        <v>60</v>
      </c>
      <c r="I428" s="13">
        <f t="shared" ref="I428:I430" si="64">H428*F428/1000</f>
        <v>9.36</v>
      </c>
      <c r="J428" s="39"/>
      <c r="K428" s="39"/>
      <c r="L428" s="39"/>
      <c r="M428" s="39"/>
      <c r="N428" s="89"/>
      <c r="O428" s="21"/>
      <c r="P428" s="144"/>
      <c r="Q428" s="26"/>
      <c r="R428" s="19"/>
      <c r="S428" s="19"/>
      <c r="T428" s="19"/>
      <c r="U428" s="19"/>
    </row>
    <row r="429" spans="2:21" ht="15" customHeight="1">
      <c r="B429" s="7"/>
      <c r="C429" s="8"/>
      <c r="D429" s="7"/>
      <c r="E429" s="6" t="s">
        <v>12</v>
      </c>
      <c r="F429" s="6">
        <v>26</v>
      </c>
      <c r="G429" s="6">
        <v>26</v>
      </c>
      <c r="H429" s="6">
        <f>S16</f>
        <v>75</v>
      </c>
      <c r="I429" s="13">
        <f t="shared" si="64"/>
        <v>1.95</v>
      </c>
      <c r="J429" s="39"/>
      <c r="K429" s="39"/>
      <c r="L429" s="39"/>
      <c r="M429" s="39"/>
      <c r="N429" s="89"/>
      <c r="O429" s="21"/>
      <c r="P429" s="144"/>
      <c r="Q429" s="26"/>
      <c r="R429" s="19"/>
      <c r="S429" s="19"/>
      <c r="T429" s="19"/>
      <c r="U429" s="19"/>
    </row>
    <row r="430" spans="2:21" ht="15" customHeight="1">
      <c r="B430" s="7"/>
      <c r="C430" s="8"/>
      <c r="D430" s="7"/>
      <c r="E430" s="6" t="s">
        <v>29</v>
      </c>
      <c r="F430" s="6">
        <v>4</v>
      </c>
      <c r="G430" s="6">
        <v>4</v>
      </c>
      <c r="H430" s="46">
        <f>S17</f>
        <v>567</v>
      </c>
      <c r="I430" s="13">
        <f t="shared" si="64"/>
        <v>2.2679999999999998</v>
      </c>
      <c r="J430" s="13">
        <v>4.2</v>
      </c>
      <c r="K430" s="13">
        <v>4.1500000000000004</v>
      </c>
      <c r="L430" s="13">
        <v>21.09</v>
      </c>
      <c r="M430" s="13">
        <v>138.51</v>
      </c>
      <c r="N430" s="89">
        <v>759</v>
      </c>
      <c r="O430" s="21">
        <f t="shared" ref="O430:O487" si="65">(J430+L430)*4+K430*9</f>
        <v>138.51</v>
      </c>
      <c r="P430" s="144"/>
      <c r="Q430" s="26"/>
      <c r="R430" s="19"/>
      <c r="S430" s="19"/>
      <c r="T430" s="19"/>
      <c r="U430" s="19"/>
    </row>
    <row r="431" spans="2:21" ht="15" customHeight="1">
      <c r="B431" s="7">
        <v>4</v>
      </c>
      <c r="C431" s="8" t="s">
        <v>155</v>
      </c>
      <c r="D431" s="18">
        <v>50</v>
      </c>
      <c r="E431" s="6" t="s">
        <v>94</v>
      </c>
      <c r="F431" s="18">
        <v>45</v>
      </c>
      <c r="G431" s="6">
        <v>41</v>
      </c>
      <c r="H431" s="6">
        <f>S29</f>
        <v>131</v>
      </c>
      <c r="I431" s="13">
        <f t="shared" ref="I431:I433" si="66">F431*H431/1000</f>
        <v>5.8949999999999996</v>
      </c>
      <c r="J431" s="39"/>
      <c r="K431" s="39"/>
      <c r="L431" s="39"/>
      <c r="M431" s="39"/>
      <c r="N431" s="89"/>
      <c r="O431" s="21"/>
      <c r="P431" s="144"/>
      <c r="Q431" s="26"/>
      <c r="R431" s="19"/>
      <c r="S431" s="19"/>
      <c r="T431" s="19"/>
      <c r="U431" s="19"/>
    </row>
    <row r="432" spans="2:21" ht="15" customHeight="1">
      <c r="B432" s="7"/>
      <c r="C432" s="8"/>
      <c r="D432" s="6"/>
      <c r="E432" s="6" t="s">
        <v>27</v>
      </c>
      <c r="F432" s="18">
        <v>3</v>
      </c>
      <c r="G432" s="6">
        <v>3</v>
      </c>
      <c r="H432" s="3">
        <f>S37</f>
        <v>155</v>
      </c>
      <c r="I432" s="13">
        <f t="shared" si="66"/>
        <v>0.46500000000000002</v>
      </c>
      <c r="J432" s="13"/>
      <c r="K432" s="13"/>
      <c r="L432" s="13"/>
      <c r="M432" s="13"/>
      <c r="N432" s="89"/>
      <c r="O432" s="21"/>
      <c r="P432" s="144"/>
      <c r="Q432" s="26"/>
      <c r="R432" s="19"/>
      <c r="S432" s="19"/>
      <c r="T432" s="19"/>
      <c r="U432" s="19"/>
    </row>
    <row r="433" spans="2:21" ht="15" customHeight="1">
      <c r="B433" s="7"/>
      <c r="C433" s="8"/>
      <c r="D433" s="6"/>
      <c r="E433" s="6" t="s">
        <v>6</v>
      </c>
      <c r="F433" s="18">
        <v>5</v>
      </c>
      <c r="G433" s="6">
        <v>3</v>
      </c>
      <c r="H433" s="6">
        <f>S24</f>
        <v>50</v>
      </c>
      <c r="I433" s="13">
        <f t="shared" si="66"/>
        <v>0.25</v>
      </c>
      <c r="J433" s="39">
        <v>1.48</v>
      </c>
      <c r="K433" s="39">
        <v>2.6</v>
      </c>
      <c r="L433" s="39">
        <v>3.13</v>
      </c>
      <c r="M433" s="39">
        <v>41.84</v>
      </c>
      <c r="N433" s="89">
        <v>10</v>
      </c>
      <c r="O433" s="21">
        <f t="shared" si="65"/>
        <v>41.84</v>
      </c>
      <c r="P433" s="144"/>
      <c r="Q433" s="26"/>
      <c r="R433" s="19"/>
      <c r="S433" s="19"/>
      <c r="T433" s="19"/>
      <c r="U433" s="19"/>
    </row>
    <row r="434" spans="2:21" ht="15" customHeight="1">
      <c r="B434" s="6">
        <v>5</v>
      </c>
      <c r="C434" s="8" t="s">
        <v>38</v>
      </c>
      <c r="D434" s="6">
        <v>30</v>
      </c>
      <c r="E434" s="6" t="s">
        <v>22</v>
      </c>
      <c r="F434" s="6">
        <v>30</v>
      </c>
      <c r="G434" s="6">
        <v>30</v>
      </c>
      <c r="H434" s="6">
        <f>S61</f>
        <v>52</v>
      </c>
      <c r="I434" s="13">
        <f>F434*H434/1000</f>
        <v>1.56</v>
      </c>
      <c r="J434" s="13">
        <v>2.31</v>
      </c>
      <c r="K434" s="13">
        <v>0.72</v>
      </c>
      <c r="L434" s="13">
        <v>16.02</v>
      </c>
      <c r="M434" s="13">
        <v>79.8</v>
      </c>
      <c r="N434" s="89"/>
      <c r="O434" s="21">
        <f t="shared" si="65"/>
        <v>79.8</v>
      </c>
      <c r="P434" s="144"/>
    </row>
    <row r="435" spans="2:21" ht="15" customHeight="1">
      <c r="B435" s="6">
        <v>6</v>
      </c>
      <c r="C435" s="8" t="s">
        <v>72</v>
      </c>
      <c r="D435" s="6">
        <v>20</v>
      </c>
      <c r="E435" s="6" t="s">
        <v>22</v>
      </c>
      <c r="F435" s="6">
        <v>20</v>
      </c>
      <c r="G435" s="6">
        <v>20</v>
      </c>
      <c r="H435" s="46">
        <f>S62</f>
        <v>54</v>
      </c>
      <c r="I435" s="13">
        <f>F435*H435/1000</f>
        <v>1.08</v>
      </c>
      <c r="J435" s="13">
        <v>0.94</v>
      </c>
      <c r="K435" s="13">
        <v>0.14000000000000001</v>
      </c>
      <c r="L435" s="13">
        <v>9.9600000000000009</v>
      </c>
      <c r="M435" s="13">
        <v>44.86</v>
      </c>
      <c r="N435" s="89"/>
      <c r="O435" s="21">
        <f t="shared" si="65"/>
        <v>44.86</v>
      </c>
      <c r="P435" s="144"/>
    </row>
    <row r="436" spans="2:21" ht="15" customHeight="1">
      <c r="B436" s="6">
        <v>7</v>
      </c>
      <c r="C436" s="8" t="s">
        <v>26</v>
      </c>
      <c r="D436" s="6">
        <v>180</v>
      </c>
      <c r="E436" s="6" t="s">
        <v>23</v>
      </c>
      <c r="F436" s="18">
        <v>12</v>
      </c>
      <c r="G436" s="6">
        <v>12</v>
      </c>
      <c r="H436" s="18">
        <f>S33</f>
        <v>148</v>
      </c>
      <c r="I436" s="13">
        <f>F436*H436/1000</f>
        <v>1.776</v>
      </c>
      <c r="J436" s="14"/>
      <c r="K436" s="39"/>
      <c r="L436" s="39"/>
      <c r="M436" s="39"/>
      <c r="N436" s="89"/>
      <c r="O436" s="21"/>
      <c r="P436" s="144"/>
    </row>
    <row r="437" spans="2:21" ht="15" customHeight="1">
      <c r="B437" s="6"/>
      <c r="C437" s="8"/>
      <c r="D437" s="6"/>
      <c r="E437" s="6" t="s">
        <v>2</v>
      </c>
      <c r="F437" s="18">
        <v>10</v>
      </c>
      <c r="G437" s="6">
        <v>10</v>
      </c>
      <c r="H437" s="18">
        <f>S50</f>
        <v>84</v>
      </c>
      <c r="I437" s="13">
        <f>F437*H437/1000</f>
        <v>0.84</v>
      </c>
      <c r="J437" s="39">
        <v>0.43</v>
      </c>
      <c r="K437" s="39">
        <v>0</v>
      </c>
      <c r="L437" s="39">
        <v>23.11</v>
      </c>
      <c r="M437" s="39">
        <v>94.16</v>
      </c>
      <c r="N437" s="89">
        <v>349</v>
      </c>
      <c r="O437" s="21">
        <f t="shared" si="65"/>
        <v>94.16</v>
      </c>
      <c r="P437" s="144"/>
    </row>
    <row r="438" spans="2:21" ht="15" customHeight="1">
      <c r="B438" s="6"/>
      <c r="C438" s="8"/>
      <c r="D438" s="6"/>
      <c r="E438" s="6" t="s">
        <v>105</v>
      </c>
      <c r="F438" s="6">
        <v>5.0000000000000001E-4</v>
      </c>
      <c r="G438" s="6">
        <v>5.0000000000000001E-4</v>
      </c>
      <c r="H438" s="18"/>
      <c r="I438" s="13"/>
      <c r="J438" s="41"/>
      <c r="K438" s="39"/>
      <c r="L438" s="39"/>
      <c r="M438" s="39"/>
      <c r="N438" s="89"/>
      <c r="O438" s="21"/>
      <c r="P438" s="144"/>
    </row>
    <row r="439" spans="2:21" ht="15" customHeight="1">
      <c r="B439" s="107"/>
      <c r="C439" s="107"/>
      <c r="D439" s="127">
        <v>695</v>
      </c>
      <c r="E439" s="107"/>
      <c r="F439" s="107"/>
      <c r="G439" s="107"/>
      <c r="H439" s="107"/>
      <c r="I439" s="13"/>
      <c r="J439" s="99">
        <f>SUM(J417:J438)</f>
        <v>21.39</v>
      </c>
      <c r="K439" s="99">
        <f>SUM(K417:K438)</f>
        <v>20.16</v>
      </c>
      <c r="L439" s="99">
        <f>SUM(L417:L438)</f>
        <v>92.79</v>
      </c>
      <c r="M439" s="99">
        <f>SUM(M417:M438)</f>
        <v>638.16</v>
      </c>
      <c r="N439" s="89"/>
      <c r="O439" s="24">
        <f t="shared" si="65"/>
        <v>638.16000000000008</v>
      </c>
      <c r="P439" s="144"/>
    </row>
    <row r="440" spans="2:21" ht="15" customHeight="1">
      <c r="B440" s="6"/>
      <c r="C440" s="30" t="s">
        <v>28</v>
      </c>
      <c r="D440" s="6"/>
      <c r="E440" s="6"/>
      <c r="F440" s="6"/>
      <c r="G440" s="6"/>
      <c r="H440" s="6"/>
      <c r="I440" s="13"/>
      <c r="J440" s="39"/>
      <c r="K440" s="39"/>
      <c r="L440" s="39"/>
      <c r="M440" s="39"/>
      <c r="N440" s="89"/>
      <c r="O440" s="21"/>
      <c r="P440" s="144"/>
    </row>
    <row r="441" spans="2:21" ht="15" customHeight="1">
      <c r="B441" s="6">
        <v>1</v>
      </c>
      <c r="C441" s="59" t="s">
        <v>213</v>
      </c>
      <c r="D441" s="7">
        <v>100</v>
      </c>
      <c r="E441" s="6" t="s">
        <v>83</v>
      </c>
      <c r="F441" s="6">
        <v>43</v>
      </c>
      <c r="G441" s="6">
        <v>43</v>
      </c>
      <c r="H441" s="18">
        <f>S40</f>
        <v>43</v>
      </c>
      <c r="I441" s="14">
        <f t="shared" ref="I441:I449" si="67">H441*F441/1000</f>
        <v>1.849</v>
      </c>
      <c r="J441" s="39"/>
      <c r="K441" s="39"/>
      <c r="L441" s="39"/>
      <c r="M441" s="39"/>
      <c r="N441" s="89"/>
      <c r="O441" s="21"/>
      <c r="P441" s="144"/>
    </row>
    <row r="442" spans="2:21" ht="15" customHeight="1">
      <c r="B442" s="6"/>
      <c r="C442" s="8"/>
      <c r="D442" s="7"/>
      <c r="E442" s="6" t="s">
        <v>2</v>
      </c>
      <c r="F442" s="6">
        <v>3</v>
      </c>
      <c r="G442" s="6">
        <v>3</v>
      </c>
      <c r="H442" s="18">
        <f>S50</f>
        <v>84</v>
      </c>
      <c r="I442" s="14">
        <f t="shared" si="67"/>
        <v>0.252</v>
      </c>
      <c r="J442" s="39"/>
      <c r="K442" s="39"/>
      <c r="L442" s="39"/>
      <c r="M442" s="39"/>
      <c r="N442" s="89"/>
      <c r="O442" s="21"/>
      <c r="P442" s="144"/>
    </row>
    <row r="443" spans="2:21" ht="15" customHeight="1">
      <c r="B443" s="6"/>
      <c r="C443" s="8"/>
      <c r="D443" s="7"/>
      <c r="E443" s="6" t="s">
        <v>14</v>
      </c>
      <c r="F443" s="6">
        <v>0.4</v>
      </c>
      <c r="G443" s="6">
        <v>0.4</v>
      </c>
      <c r="H443" s="18">
        <f>S53</f>
        <v>365</v>
      </c>
      <c r="I443" s="14">
        <f t="shared" si="67"/>
        <v>0.14599999999999999</v>
      </c>
      <c r="J443" s="39"/>
      <c r="K443" s="39"/>
      <c r="L443" s="39"/>
      <c r="M443" s="39"/>
      <c r="N443" s="89"/>
      <c r="O443" s="21"/>
      <c r="P443" s="144"/>
    </row>
    <row r="444" spans="2:21" ht="15" customHeight="1">
      <c r="B444" s="6"/>
      <c r="C444" s="8"/>
      <c r="D444" s="7"/>
      <c r="E444" s="6" t="s">
        <v>13</v>
      </c>
      <c r="F444" s="6">
        <v>0.25</v>
      </c>
      <c r="G444" s="6">
        <v>0.25</v>
      </c>
      <c r="H444" s="14">
        <f>S12</f>
        <v>13.83</v>
      </c>
      <c r="I444" s="14">
        <f>H444*F444</f>
        <v>3.4575</v>
      </c>
      <c r="J444" s="39"/>
      <c r="K444" s="39"/>
      <c r="L444" s="39"/>
      <c r="M444" s="39"/>
      <c r="N444" s="89"/>
      <c r="O444" s="21"/>
      <c r="P444" s="144"/>
    </row>
    <row r="445" spans="2:21" ht="15" customHeight="1">
      <c r="B445" s="6"/>
      <c r="C445" s="8"/>
      <c r="D445" s="7"/>
      <c r="E445" s="6" t="s">
        <v>20</v>
      </c>
      <c r="F445" s="6">
        <v>68</v>
      </c>
      <c r="G445" s="6">
        <v>54</v>
      </c>
      <c r="H445" s="18">
        <f>S23</f>
        <v>47</v>
      </c>
      <c r="I445" s="14">
        <f t="shared" si="67"/>
        <v>3.1960000000000002</v>
      </c>
      <c r="J445" s="39"/>
      <c r="K445" s="39"/>
      <c r="L445" s="39"/>
      <c r="M445" s="39"/>
      <c r="N445" s="89"/>
      <c r="O445" s="21"/>
      <c r="P445" s="144"/>
    </row>
    <row r="446" spans="2:21" ht="15" customHeight="1">
      <c r="B446" s="6"/>
      <c r="C446" s="8"/>
      <c r="D446" s="7"/>
      <c r="E446" s="6" t="s">
        <v>27</v>
      </c>
      <c r="F446" s="6">
        <v>8</v>
      </c>
      <c r="G446" s="6">
        <v>8</v>
      </c>
      <c r="H446" s="18">
        <f>S37</f>
        <v>155</v>
      </c>
      <c r="I446" s="14">
        <f t="shared" si="67"/>
        <v>1.24</v>
      </c>
      <c r="J446" s="39">
        <v>4.6100000000000003</v>
      </c>
      <c r="K446" s="39">
        <v>8.83</v>
      </c>
      <c r="L446" s="39">
        <v>7.28</v>
      </c>
      <c r="M446" s="39">
        <v>127.03</v>
      </c>
      <c r="N446" s="89">
        <v>738</v>
      </c>
      <c r="O446" s="21">
        <f t="shared" si="65"/>
        <v>127.03</v>
      </c>
      <c r="P446" s="144"/>
    </row>
    <row r="447" spans="2:21" ht="15" customHeight="1">
      <c r="B447" s="6">
        <v>2</v>
      </c>
      <c r="C447" s="8" t="s">
        <v>16</v>
      </c>
      <c r="D447" s="6">
        <v>180</v>
      </c>
      <c r="E447" s="3" t="s">
        <v>77</v>
      </c>
      <c r="F447" s="6">
        <v>0.6</v>
      </c>
      <c r="G447" s="6">
        <v>0.6</v>
      </c>
      <c r="H447" s="18">
        <f>S58</f>
        <v>430</v>
      </c>
      <c r="I447" s="14">
        <f t="shared" si="67"/>
        <v>0.25800000000000001</v>
      </c>
      <c r="J447" s="39"/>
      <c r="K447" s="39"/>
      <c r="L447" s="39"/>
      <c r="M447" s="39"/>
      <c r="N447" s="89"/>
      <c r="O447" s="21"/>
      <c r="P447" s="144"/>
    </row>
    <row r="448" spans="2:21" ht="15" customHeight="1">
      <c r="B448" s="6"/>
      <c r="C448" s="8"/>
      <c r="D448" s="6"/>
      <c r="E448" s="6" t="s">
        <v>2</v>
      </c>
      <c r="F448" s="6">
        <v>10</v>
      </c>
      <c r="G448" s="6">
        <v>10</v>
      </c>
      <c r="H448" s="18">
        <f>S50</f>
        <v>84</v>
      </c>
      <c r="I448" s="14">
        <f t="shared" si="67"/>
        <v>0.84</v>
      </c>
      <c r="J448" s="13">
        <v>0.36</v>
      </c>
      <c r="K448" s="13">
        <v>0</v>
      </c>
      <c r="L448" s="13">
        <v>25.2</v>
      </c>
      <c r="M448" s="13">
        <v>102.24</v>
      </c>
      <c r="N448" s="89">
        <v>943</v>
      </c>
      <c r="O448" s="21">
        <f t="shared" si="65"/>
        <v>102.24</v>
      </c>
      <c r="P448" s="144"/>
    </row>
    <row r="449" spans="2:16" ht="15" customHeight="1">
      <c r="B449" s="6"/>
      <c r="C449" s="6"/>
      <c r="D449" s="6"/>
      <c r="E449" s="6" t="s">
        <v>103</v>
      </c>
      <c r="F449" s="6">
        <v>2</v>
      </c>
      <c r="G449" s="6">
        <v>2</v>
      </c>
      <c r="H449" s="6">
        <f>S54</f>
        <v>27</v>
      </c>
      <c r="I449" s="13">
        <f t="shared" si="67"/>
        <v>5.3999999999999999E-2</v>
      </c>
      <c r="J449" s="39"/>
      <c r="K449" s="39"/>
      <c r="L449" s="39"/>
      <c r="M449" s="39"/>
      <c r="N449" s="89"/>
      <c r="O449" s="21"/>
      <c r="P449" s="144"/>
    </row>
    <row r="450" spans="2:16" ht="15" customHeight="1">
      <c r="B450" s="107"/>
      <c r="C450" s="107"/>
      <c r="D450" s="127">
        <f>SUM(D441:D449)</f>
        <v>280</v>
      </c>
      <c r="E450" s="107"/>
      <c r="F450" s="107"/>
      <c r="G450" s="107"/>
      <c r="H450" s="107"/>
      <c r="I450" s="93"/>
      <c r="J450" s="45">
        <f>SUM(J441:J449)</f>
        <v>4.9700000000000006</v>
      </c>
      <c r="K450" s="45">
        <f>SUM(K441:K449)</f>
        <v>8.83</v>
      </c>
      <c r="L450" s="45">
        <f>SUM(L441:L449)</f>
        <v>32.479999999999997</v>
      </c>
      <c r="M450" s="45">
        <f>SUM(M441:M449)</f>
        <v>229.26999999999998</v>
      </c>
      <c r="N450" s="89"/>
      <c r="O450" s="24">
        <f t="shared" si="65"/>
        <v>229.26999999999998</v>
      </c>
      <c r="P450" s="144"/>
    </row>
    <row r="451" spans="2:16" ht="15.75">
      <c r="B451" s="174" t="s">
        <v>147</v>
      </c>
      <c r="C451" s="174"/>
      <c r="D451" s="174"/>
      <c r="E451" s="174"/>
      <c r="F451" s="174"/>
      <c r="G451" s="174"/>
      <c r="H451" s="174"/>
      <c r="I451" s="94"/>
      <c r="J451" s="45">
        <f>J415+J439+J450</f>
        <v>37.44</v>
      </c>
      <c r="K451" s="45">
        <f>K415+K439+K450</f>
        <v>40.08</v>
      </c>
      <c r="L451" s="45">
        <f>L415+L439+L450</f>
        <v>202.53</v>
      </c>
      <c r="M451" s="45">
        <f>M415+M439+M450</f>
        <v>1320.6</v>
      </c>
      <c r="N451" s="97"/>
      <c r="O451" s="21">
        <f t="shared" si="65"/>
        <v>1320.6</v>
      </c>
      <c r="P451" s="144"/>
    </row>
    <row r="452" spans="2:16" ht="15" customHeight="1">
      <c r="B452" s="6"/>
      <c r="C452" s="3"/>
      <c r="D452" s="6"/>
      <c r="E452" s="6"/>
      <c r="F452" s="6"/>
      <c r="G452" s="6"/>
      <c r="H452" s="6"/>
      <c r="I452" s="45">
        <f>SUM(I405:I451)</f>
        <v>103.35849999999999</v>
      </c>
      <c r="J452" s="96"/>
      <c r="K452" s="96"/>
      <c r="L452" s="96"/>
      <c r="M452" s="96"/>
      <c r="N452" s="97"/>
      <c r="O452" s="21"/>
      <c r="P452" s="144"/>
    </row>
    <row r="453" spans="2:16" ht="15" customHeight="1">
      <c r="O453" s="21"/>
    </row>
    <row r="454" spans="2:16" s="48" customFormat="1" ht="15" customHeight="1">
      <c r="B454" s="104"/>
      <c r="C454" s="32" t="s">
        <v>48</v>
      </c>
      <c r="D454" s="153"/>
      <c r="E454" s="153"/>
      <c r="O454" s="24"/>
      <c r="P454" s="140"/>
    </row>
    <row r="455" spans="2:16" ht="30.75" customHeight="1">
      <c r="B455" s="168" t="s">
        <v>3</v>
      </c>
      <c r="C455" s="3"/>
      <c r="D455" s="51" t="s">
        <v>4</v>
      </c>
      <c r="E455" s="168" t="s">
        <v>30</v>
      </c>
      <c r="F455" s="52" t="s">
        <v>15</v>
      </c>
      <c r="G455" s="52" t="s">
        <v>31</v>
      </c>
      <c r="H455" s="52" t="s">
        <v>32</v>
      </c>
      <c r="I455" s="52" t="s">
        <v>33</v>
      </c>
      <c r="J455" s="175" t="s">
        <v>73</v>
      </c>
      <c r="K455" s="175" t="s">
        <v>74</v>
      </c>
      <c r="L455" s="175" t="s">
        <v>75</v>
      </c>
      <c r="M455" s="179" t="s">
        <v>76</v>
      </c>
      <c r="N455" s="183" t="s">
        <v>106</v>
      </c>
      <c r="O455" s="21"/>
    </row>
    <row r="456" spans="2:16" ht="15" customHeight="1">
      <c r="B456" s="169"/>
      <c r="C456" s="29" t="s">
        <v>0</v>
      </c>
      <c r="D456" s="3" t="s">
        <v>34</v>
      </c>
      <c r="E456" s="170"/>
      <c r="F456" s="6" t="s">
        <v>34</v>
      </c>
      <c r="G456" s="6" t="s">
        <v>34</v>
      </c>
      <c r="H456" s="6" t="s">
        <v>35</v>
      </c>
      <c r="I456" s="6" t="s">
        <v>36</v>
      </c>
      <c r="J456" s="176"/>
      <c r="K456" s="176"/>
      <c r="L456" s="176"/>
      <c r="M456" s="180"/>
      <c r="N456" s="184"/>
      <c r="O456" s="21"/>
    </row>
    <row r="457" spans="2:16" ht="15" customHeight="1">
      <c r="B457" s="6">
        <v>1</v>
      </c>
      <c r="C457" s="8" t="s">
        <v>87</v>
      </c>
      <c r="D457" s="6">
        <v>200</v>
      </c>
      <c r="E457" s="6" t="s">
        <v>88</v>
      </c>
      <c r="F457" s="6">
        <v>21</v>
      </c>
      <c r="G457" s="6">
        <v>21</v>
      </c>
      <c r="H457" s="6">
        <f>S49</f>
        <v>79</v>
      </c>
      <c r="I457" s="13">
        <f>H457*F457/1000</f>
        <v>1.659</v>
      </c>
      <c r="J457" s="39"/>
      <c r="K457" s="39"/>
      <c r="L457" s="39"/>
      <c r="M457" s="39"/>
      <c r="N457" s="18"/>
      <c r="O457" s="21"/>
    </row>
    <row r="458" spans="2:16" ht="15" customHeight="1">
      <c r="B458" s="6"/>
      <c r="C458" s="8"/>
      <c r="D458" s="6"/>
      <c r="E458" s="6" t="s">
        <v>12</v>
      </c>
      <c r="F458" s="6">
        <v>110</v>
      </c>
      <c r="G458" s="6">
        <v>110</v>
      </c>
      <c r="H458" s="6">
        <f>S16</f>
        <v>75</v>
      </c>
      <c r="I458" s="13">
        <f t="shared" ref="I458:I464" si="68">H458*F458/1000</f>
        <v>8.25</v>
      </c>
      <c r="J458" s="39"/>
      <c r="K458" s="39"/>
      <c r="L458" s="39"/>
      <c r="M458" s="39"/>
      <c r="N458" s="18"/>
      <c r="O458" s="21"/>
    </row>
    <row r="459" spans="2:16" ht="15" customHeight="1">
      <c r="B459" s="6"/>
      <c r="C459" s="8"/>
      <c r="D459" s="6"/>
      <c r="E459" s="6" t="s">
        <v>2</v>
      </c>
      <c r="F459" s="6">
        <v>4</v>
      </c>
      <c r="G459" s="6">
        <v>4</v>
      </c>
      <c r="H459" s="6">
        <f>S50</f>
        <v>84</v>
      </c>
      <c r="I459" s="13">
        <f t="shared" si="68"/>
        <v>0.33600000000000002</v>
      </c>
      <c r="J459" s="39"/>
      <c r="K459" s="39"/>
      <c r="L459" s="39"/>
      <c r="M459" s="39"/>
      <c r="N459" s="18"/>
      <c r="O459" s="21"/>
    </row>
    <row r="460" spans="2:16" ht="15" customHeight="1">
      <c r="B460" s="6"/>
      <c r="C460" s="8"/>
      <c r="D460" s="6"/>
      <c r="E460" s="6" t="s">
        <v>29</v>
      </c>
      <c r="F460" s="6">
        <v>4</v>
      </c>
      <c r="G460" s="6">
        <v>4</v>
      </c>
      <c r="H460" s="6">
        <f>S17</f>
        <v>567</v>
      </c>
      <c r="I460" s="13">
        <f t="shared" si="68"/>
        <v>2.2679999999999998</v>
      </c>
      <c r="J460" s="39">
        <v>7.08</v>
      </c>
      <c r="K460" s="39">
        <v>9.8800000000000008</v>
      </c>
      <c r="L460" s="39">
        <v>24.14</v>
      </c>
      <c r="M460" s="39">
        <v>213.8</v>
      </c>
      <c r="N460" s="89">
        <v>411</v>
      </c>
      <c r="O460" s="21">
        <f t="shared" si="65"/>
        <v>213.8</v>
      </c>
    </row>
    <row r="461" spans="2:16" ht="15" customHeight="1">
      <c r="B461" s="6">
        <v>2</v>
      </c>
      <c r="C461" s="8" t="s">
        <v>38</v>
      </c>
      <c r="D461" s="6">
        <v>30</v>
      </c>
      <c r="E461" s="6" t="s">
        <v>22</v>
      </c>
      <c r="F461" s="6">
        <v>30</v>
      </c>
      <c r="G461" s="6">
        <v>30</v>
      </c>
      <c r="H461" s="6">
        <f>S61</f>
        <v>52</v>
      </c>
      <c r="I461" s="13">
        <f t="shared" si="68"/>
        <v>1.56</v>
      </c>
      <c r="J461" s="13">
        <v>2.31</v>
      </c>
      <c r="K461" s="13">
        <v>0.72</v>
      </c>
      <c r="L461" s="13">
        <v>16.02</v>
      </c>
      <c r="M461" s="13">
        <v>79.8</v>
      </c>
      <c r="N461" s="89"/>
      <c r="O461" s="21">
        <f t="shared" si="65"/>
        <v>79.8</v>
      </c>
    </row>
    <row r="462" spans="2:16" ht="15" customHeight="1">
      <c r="B462" s="6">
        <v>3</v>
      </c>
      <c r="C462" s="8" t="s">
        <v>16</v>
      </c>
      <c r="D462" s="6">
        <v>180</v>
      </c>
      <c r="E462" s="3" t="s">
        <v>77</v>
      </c>
      <c r="F462" s="6">
        <v>0.5</v>
      </c>
      <c r="G462" s="6">
        <v>0.5</v>
      </c>
      <c r="H462" s="25">
        <f>S58</f>
        <v>430</v>
      </c>
      <c r="I462" s="13">
        <f t="shared" si="68"/>
        <v>0.215</v>
      </c>
      <c r="J462" s="39"/>
      <c r="K462" s="39"/>
      <c r="L462" s="39"/>
      <c r="M462" s="39"/>
      <c r="N462" s="18"/>
      <c r="O462" s="21"/>
    </row>
    <row r="463" spans="2:16" ht="15" customHeight="1">
      <c r="B463" s="6"/>
      <c r="C463" s="8"/>
      <c r="D463" s="6"/>
      <c r="E463" s="3" t="s">
        <v>2</v>
      </c>
      <c r="F463" s="6">
        <v>10</v>
      </c>
      <c r="G463" s="6">
        <v>10</v>
      </c>
      <c r="H463" s="25">
        <f>S50</f>
        <v>84</v>
      </c>
      <c r="I463" s="13">
        <f t="shared" si="68"/>
        <v>0.84</v>
      </c>
      <c r="J463" s="13">
        <v>0.36</v>
      </c>
      <c r="K463" s="13">
        <v>0</v>
      </c>
      <c r="L463" s="13">
        <v>25.2</v>
      </c>
      <c r="M463" s="13">
        <v>102.24</v>
      </c>
      <c r="N463" s="89">
        <v>943</v>
      </c>
      <c r="O463" s="21">
        <f t="shared" si="65"/>
        <v>102.24</v>
      </c>
    </row>
    <row r="464" spans="2:16" ht="15" customHeight="1">
      <c r="B464" s="6">
        <v>4</v>
      </c>
      <c r="C464" s="56" t="s">
        <v>187</v>
      </c>
      <c r="D464" s="18">
        <v>20</v>
      </c>
      <c r="E464" s="18" t="s">
        <v>188</v>
      </c>
      <c r="F464" s="18">
        <v>20</v>
      </c>
      <c r="G464" s="18">
        <v>20</v>
      </c>
      <c r="H464" s="18">
        <f>S65</f>
        <v>163</v>
      </c>
      <c r="I464" s="13">
        <f t="shared" si="68"/>
        <v>3.26</v>
      </c>
      <c r="J464" s="14">
        <v>1.1200000000000001</v>
      </c>
      <c r="K464" s="14">
        <v>1</v>
      </c>
      <c r="L464" s="14">
        <v>15.26</v>
      </c>
      <c r="M464" s="14">
        <v>74.52</v>
      </c>
      <c r="N464" s="89"/>
      <c r="O464" s="21">
        <f t="shared" si="65"/>
        <v>74.52</v>
      </c>
    </row>
    <row r="465" spans="2:16" ht="15" customHeight="1">
      <c r="B465" s="107"/>
      <c r="C465" s="107"/>
      <c r="D465" s="127">
        <f>SUM(D457:D464)</f>
        <v>430</v>
      </c>
      <c r="E465" s="107"/>
      <c r="F465" s="107"/>
      <c r="G465" s="107"/>
      <c r="H465" s="107"/>
      <c r="I465" s="13"/>
      <c r="J465" s="45">
        <f>SUM(J457:J464)</f>
        <v>10.870000000000001</v>
      </c>
      <c r="K465" s="45">
        <f t="shared" ref="K465:M465" si="69">SUM(K457:K464)</f>
        <v>11.600000000000001</v>
      </c>
      <c r="L465" s="45">
        <f t="shared" si="69"/>
        <v>80.62</v>
      </c>
      <c r="M465" s="45">
        <f t="shared" si="69"/>
        <v>470.36</v>
      </c>
      <c r="N465" s="14"/>
      <c r="O465" s="21">
        <f t="shared" si="65"/>
        <v>470.36</v>
      </c>
    </row>
    <row r="466" spans="2:16" ht="15" customHeight="1">
      <c r="B466" s="6"/>
      <c r="C466" s="30" t="s">
        <v>5</v>
      </c>
      <c r="D466" s="3"/>
      <c r="E466" s="3"/>
      <c r="F466" s="18"/>
      <c r="G466" s="6"/>
      <c r="H466" s="6"/>
      <c r="I466" s="13"/>
      <c r="J466" s="39"/>
      <c r="K466" s="39"/>
      <c r="L466" s="39"/>
      <c r="M466" s="39"/>
      <c r="N466" s="18"/>
      <c r="O466" s="21"/>
    </row>
    <row r="467" spans="2:16" ht="15" customHeight="1">
      <c r="B467" s="6">
        <v>1</v>
      </c>
      <c r="C467" s="59" t="s">
        <v>209</v>
      </c>
      <c r="D467" s="6">
        <v>200</v>
      </c>
      <c r="E467" s="6" t="s">
        <v>7</v>
      </c>
      <c r="F467" s="6">
        <v>80</v>
      </c>
      <c r="G467" s="6">
        <v>60</v>
      </c>
      <c r="H467" s="18">
        <f>S22</f>
        <v>60</v>
      </c>
      <c r="I467" s="13">
        <f t="shared" ref="I467:I470" si="70">H467*F467/1000</f>
        <v>4.8</v>
      </c>
      <c r="J467" s="39"/>
      <c r="K467" s="39"/>
      <c r="L467" s="39"/>
      <c r="M467" s="39"/>
      <c r="N467" s="18"/>
      <c r="O467" s="21"/>
    </row>
    <row r="468" spans="2:16" ht="15" customHeight="1">
      <c r="B468" s="6"/>
      <c r="C468" s="8"/>
      <c r="D468" s="6"/>
      <c r="E468" s="6" t="s">
        <v>133</v>
      </c>
      <c r="F468" s="6">
        <v>8</v>
      </c>
      <c r="G468" s="6">
        <v>8</v>
      </c>
      <c r="H468" s="18">
        <f>S41</f>
        <v>81</v>
      </c>
      <c r="I468" s="13">
        <f t="shared" si="70"/>
        <v>0.64800000000000002</v>
      </c>
      <c r="J468" s="39"/>
      <c r="K468" s="39"/>
      <c r="L468" s="39"/>
      <c r="M468" s="39"/>
      <c r="N468" s="18"/>
      <c r="O468" s="21"/>
    </row>
    <row r="469" spans="2:16" ht="15" customHeight="1">
      <c r="B469" s="6"/>
      <c r="C469" s="8"/>
      <c r="D469" s="6"/>
      <c r="E469" s="6" t="s">
        <v>6</v>
      </c>
      <c r="F469" s="6">
        <v>10</v>
      </c>
      <c r="G469" s="6">
        <v>8</v>
      </c>
      <c r="H469" s="18">
        <f>S24</f>
        <v>50</v>
      </c>
      <c r="I469" s="13">
        <f t="shared" si="70"/>
        <v>0.5</v>
      </c>
      <c r="J469" s="39"/>
      <c r="K469" s="39"/>
      <c r="L469" s="39"/>
      <c r="M469" s="39"/>
      <c r="N469" s="18"/>
      <c r="O469" s="21"/>
    </row>
    <row r="470" spans="2:16" ht="15" customHeight="1">
      <c r="B470" s="6"/>
      <c r="C470" s="8"/>
      <c r="D470" s="6"/>
      <c r="E470" s="6" t="s">
        <v>8</v>
      </c>
      <c r="F470" s="6">
        <v>10</v>
      </c>
      <c r="G470" s="6">
        <v>8</v>
      </c>
      <c r="H470" s="18">
        <f>S25</f>
        <v>60</v>
      </c>
      <c r="I470" s="13">
        <f t="shared" si="70"/>
        <v>0.6</v>
      </c>
      <c r="J470" s="39"/>
      <c r="K470" s="39"/>
      <c r="L470" s="39"/>
      <c r="M470" s="39"/>
      <c r="N470" s="18"/>
      <c r="O470" s="21"/>
    </row>
    <row r="471" spans="2:16" ht="15" customHeight="1">
      <c r="B471" s="6"/>
      <c r="C471" s="8"/>
      <c r="D471" s="6"/>
      <c r="E471" s="6" t="s">
        <v>89</v>
      </c>
      <c r="F471" s="6">
        <v>1</v>
      </c>
      <c r="G471" s="6">
        <v>1</v>
      </c>
      <c r="H471" s="25">
        <f>S37</f>
        <v>155</v>
      </c>
      <c r="I471" s="13">
        <f>H471*F471/1000</f>
        <v>0.155</v>
      </c>
      <c r="J471" s="98"/>
      <c r="K471" s="98"/>
      <c r="L471" s="98"/>
      <c r="M471" s="39"/>
      <c r="N471" s="89"/>
      <c r="O471" s="21"/>
    </row>
    <row r="472" spans="2:16" ht="15" customHeight="1">
      <c r="B472" s="6"/>
      <c r="C472" s="8"/>
      <c r="D472" s="6"/>
      <c r="E472" s="6" t="s">
        <v>29</v>
      </c>
      <c r="F472" s="6">
        <v>1</v>
      </c>
      <c r="G472" s="6">
        <v>1</v>
      </c>
      <c r="H472" s="25">
        <f>S17</f>
        <v>567</v>
      </c>
      <c r="I472" s="13">
        <f>H472*F472/1000</f>
        <v>0.56699999999999995</v>
      </c>
      <c r="J472" s="98">
        <v>3.76</v>
      </c>
      <c r="K472" s="109">
        <v>3.7</v>
      </c>
      <c r="L472" s="98">
        <v>15.46</v>
      </c>
      <c r="M472" s="39">
        <v>110.18</v>
      </c>
      <c r="N472" s="89">
        <v>80</v>
      </c>
      <c r="O472" s="21">
        <f t="shared" si="65"/>
        <v>110.18</v>
      </c>
    </row>
    <row r="473" spans="2:16" ht="15" customHeight="1">
      <c r="B473" s="6">
        <v>2</v>
      </c>
      <c r="C473" s="8" t="s">
        <v>151</v>
      </c>
      <c r="D473" s="18">
        <v>70</v>
      </c>
      <c r="E473" s="6" t="s">
        <v>19</v>
      </c>
      <c r="F473" s="18">
        <v>68</v>
      </c>
      <c r="G473" s="6">
        <v>68</v>
      </c>
      <c r="H473" s="18">
        <f>S13</f>
        <v>643</v>
      </c>
      <c r="I473" s="13">
        <f t="shared" ref="I473:I479" si="71">H473*F473/1000</f>
        <v>43.723999999999997</v>
      </c>
      <c r="J473" s="39"/>
      <c r="K473" s="39"/>
      <c r="L473" s="39"/>
      <c r="M473" s="39"/>
      <c r="N473" s="18"/>
      <c r="O473" s="21"/>
    </row>
    <row r="474" spans="2:16">
      <c r="B474" s="6"/>
      <c r="C474" s="8"/>
      <c r="D474" s="6"/>
      <c r="E474" s="6" t="s">
        <v>6</v>
      </c>
      <c r="F474" s="6">
        <v>15</v>
      </c>
      <c r="G474" s="6">
        <v>12</v>
      </c>
      <c r="H474" s="6">
        <f>S24</f>
        <v>50</v>
      </c>
      <c r="I474" s="13">
        <f t="shared" si="71"/>
        <v>0.75</v>
      </c>
      <c r="J474" s="39"/>
      <c r="K474" s="39"/>
      <c r="L474" s="39"/>
      <c r="M474" s="39"/>
      <c r="N474" s="18"/>
      <c r="O474" s="21"/>
    </row>
    <row r="475" spans="2:16" ht="15" customHeight="1">
      <c r="B475" s="6"/>
      <c r="C475" s="8"/>
      <c r="D475" s="6"/>
      <c r="E475" s="6" t="s">
        <v>83</v>
      </c>
      <c r="F475" s="6">
        <v>4</v>
      </c>
      <c r="G475" s="6">
        <v>4</v>
      </c>
      <c r="H475" s="6">
        <f>S40</f>
        <v>43</v>
      </c>
      <c r="I475" s="13">
        <f t="shared" si="71"/>
        <v>0.17199999999999999</v>
      </c>
      <c r="J475" s="39"/>
      <c r="K475" s="39"/>
      <c r="L475" s="39"/>
      <c r="M475" s="39"/>
      <c r="N475" s="18"/>
      <c r="O475" s="21"/>
    </row>
    <row r="476" spans="2:16" ht="15" customHeight="1">
      <c r="B476" s="6"/>
      <c r="C476" s="8"/>
      <c r="D476" s="6"/>
      <c r="E476" s="6" t="s">
        <v>10</v>
      </c>
      <c r="F476" s="6">
        <v>10</v>
      </c>
      <c r="G476" s="6">
        <v>10</v>
      </c>
      <c r="H476" s="6">
        <f>S18</f>
        <v>200</v>
      </c>
      <c r="I476" s="13">
        <f t="shared" si="71"/>
        <v>2</v>
      </c>
      <c r="J476" s="39"/>
      <c r="K476" s="39"/>
      <c r="L476" s="39"/>
      <c r="M476" s="39"/>
      <c r="N476" s="18"/>
      <c r="O476" s="21"/>
    </row>
    <row r="477" spans="2:16" ht="15" customHeight="1">
      <c r="B477" s="6"/>
      <c r="C477" s="8"/>
      <c r="D477" s="6"/>
      <c r="E477" s="6" t="s">
        <v>29</v>
      </c>
      <c r="F477" s="6">
        <v>4</v>
      </c>
      <c r="G477" s="6">
        <v>4</v>
      </c>
      <c r="H477" s="6">
        <f>S17</f>
        <v>567</v>
      </c>
      <c r="I477" s="13">
        <f t="shared" si="71"/>
        <v>2.2679999999999998</v>
      </c>
      <c r="J477" s="39">
        <v>23.56</v>
      </c>
      <c r="K477" s="39">
        <v>20.71</v>
      </c>
      <c r="L477" s="39">
        <v>5.4</v>
      </c>
      <c r="M477" s="39">
        <v>302.23</v>
      </c>
      <c r="N477" s="18">
        <v>598</v>
      </c>
      <c r="O477" s="21">
        <f t="shared" si="65"/>
        <v>302.23</v>
      </c>
    </row>
    <row r="478" spans="2:16" s="48" customFormat="1" ht="15" customHeight="1">
      <c r="B478" s="18">
        <v>3</v>
      </c>
      <c r="C478" s="59" t="s">
        <v>159</v>
      </c>
      <c r="D478" s="18">
        <v>130</v>
      </c>
      <c r="E478" s="18" t="s">
        <v>82</v>
      </c>
      <c r="F478" s="18">
        <v>33</v>
      </c>
      <c r="G478" s="18">
        <v>33</v>
      </c>
      <c r="H478" s="18">
        <f>S44</f>
        <v>60</v>
      </c>
      <c r="I478" s="14">
        <f t="shared" si="71"/>
        <v>1.98</v>
      </c>
      <c r="J478" s="14"/>
      <c r="K478" s="14"/>
      <c r="L478" s="14"/>
      <c r="M478" s="14"/>
      <c r="N478" s="89"/>
      <c r="O478" s="24"/>
      <c r="P478" s="140"/>
    </row>
    <row r="479" spans="2:16" ht="15" customHeight="1">
      <c r="B479" s="6"/>
      <c r="C479" s="8"/>
      <c r="D479" s="6"/>
      <c r="E479" s="6" t="s">
        <v>29</v>
      </c>
      <c r="F479" s="6">
        <v>5</v>
      </c>
      <c r="G479" s="6">
        <v>5</v>
      </c>
      <c r="H479" s="6">
        <f>S17</f>
        <v>567</v>
      </c>
      <c r="I479" s="13">
        <f t="shared" si="71"/>
        <v>2.835</v>
      </c>
      <c r="J479" s="39">
        <v>3.67</v>
      </c>
      <c r="K479" s="39">
        <v>0.42</v>
      </c>
      <c r="L479" s="39">
        <v>31.2</v>
      </c>
      <c r="M479" s="39">
        <v>143.26</v>
      </c>
      <c r="N479" s="116">
        <v>182</v>
      </c>
      <c r="O479" s="21">
        <f t="shared" si="65"/>
        <v>143.26</v>
      </c>
    </row>
    <row r="480" spans="2:16" s="48" customFormat="1" ht="15" customHeight="1">
      <c r="B480" s="18">
        <v>4</v>
      </c>
      <c r="C480" s="59" t="s">
        <v>156</v>
      </c>
      <c r="D480" s="18">
        <v>50</v>
      </c>
      <c r="E480" s="58" t="s">
        <v>129</v>
      </c>
      <c r="F480" s="18">
        <v>50</v>
      </c>
      <c r="G480" s="18">
        <v>45</v>
      </c>
      <c r="H480" s="25">
        <f>S27</f>
        <v>80</v>
      </c>
      <c r="I480" s="14">
        <f t="shared" ref="I480:I496" si="72">H480*F480/1000</f>
        <v>4</v>
      </c>
      <c r="J480" s="14"/>
      <c r="K480" s="14"/>
      <c r="L480" s="14"/>
      <c r="M480" s="14"/>
      <c r="N480" s="18"/>
      <c r="O480" s="24"/>
      <c r="P480" s="140"/>
    </row>
    <row r="481" spans="2:15" ht="15" customHeight="1">
      <c r="B481" s="6"/>
      <c r="C481" s="8"/>
      <c r="D481" s="6"/>
      <c r="E481" s="3" t="s">
        <v>6</v>
      </c>
      <c r="F481" s="6">
        <v>9</v>
      </c>
      <c r="G481" s="6">
        <v>7</v>
      </c>
      <c r="H481" s="46">
        <f>S24</f>
        <v>50</v>
      </c>
      <c r="I481" s="13">
        <f t="shared" si="72"/>
        <v>0.45</v>
      </c>
      <c r="J481" s="39"/>
      <c r="K481" s="39"/>
      <c r="L481" s="39"/>
      <c r="M481" s="39"/>
      <c r="N481" s="18"/>
      <c r="O481" s="21"/>
    </row>
    <row r="482" spans="2:15" ht="15" customHeight="1">
      <c r="B482" s="6"/>
      <c r="C482" s="8"/>
      <c r="D482" s="6"/>
      <c r="E482" s="3" t="s">
        <v>27</v>
      </c>
      <c r="F482" s="6">
        <v>2</v>
      </c>
      <c r="G482" s="6">
        <v>2</v>
      </c>
      <c r="H482" s="46">
        <f>S37</f>
        <v>155</v>
      </c>
      <c r="I482" s="13">
        <f t="shared" si="72"/>
        <v>0.31</v>
      </c>
      <c r="J482" s="39">
        <v>0.43</v>
      </c>
      <c r="K482" s="39">
        <v>2.56</v>
      </c>
      <c r="L482" s="39">
        <v>1.31</v>
      </c>
      <c r="M482" s="39">
        <v>30</v>
      </c>
      <c r="N482" s="89">
        <v>19</v>
      </c>
      <c r="O482" s="21">
        <f t="shared" si="65"/>
        <v>30</v>
      </c>
    </row>
    <row r="483" spans="2:15" ht="15" customHeight="1">
      <c r="B483" s="6">
        <v>5</v>
      </c>
      <c r="C483" s="8" t="s">
        <v>38</v>
      </c>
      <c r="D483" s="6">
        <v>30</v>
      </c>
      <c r="E483" s="6" t="s">
        <v>22</v>
      </c>
      <c r="F483" s="6">
        <v>30</v>
      </c>
      <c r="G483" s="6">
        <v>30</v>
      </c>
      <c r="H483" s="6">
        <f>S61</f>
        <v>52</v>
      </c>
      <c r="I483" s="13">
        <f t="shared" si="72"/>
        <v>1.56</v>
      </c>
      <c r="J483" s="13">
        <v>2.31</v>
      </c>
      <c r="K483" s="13">
        <v>0.72</v>
      </c>
      <c r="L483" s="13">
        <v>16.02</v>
      </c>
      <c r="M483" s="13">
        <v>79.8</v>
      </c>
      <c r="N483" s="89"/>
      <c r="O483" s="21">
        <f t="shared" si="65"/>
        <v>79.8</v>
      </c>
    </row>
    <row r="484" spans="2:15" ht="15" customHeight="1">
      <c r="B484" s="6">
        <v>6</v>
      </c>
      <c r="C484" s="8" t="s">
        <v>72</v>
      </c>
      <c r="D484" s="6">
        <v>20</v>
      </c>
      <c r="E484" s="6" t="s">
        <v>22</v>
      </c>
      <c r="F484" s="6">
        <v>20</v>
      </c>
      <c r="G484" s="6">
        <v>20</v>
      </c>
      <c r="H484" s="46">
        <f>S62</f>
        <v>54</v>
      </c>
      <c r="I484" s="13">
        <f t="shared" si="72"/>
        <v>1.08</v>
      </c>
      <c r="J484" s="13">
        <v>0.94</v>
      </c>
      <c r="K484" s="13">
        <v>0.14000000000000001</v>
      </c>
      <c r="L484" s="13">
        <v>9.9600000000000009</v>
      </c>
      <c r="M484" s="13">
        <v>44.86</v>
      </c>
      <c r="N484" s="18"/>
      <c r="O484" s="21">
        <f t="shared" si="65"/>
        <v>44.86</v>
      </c>
    </row>
    <row r="485" spans="2:15" ht="15" customHeight="1">
      <c r="B485" s="6">
        <v>7</v>
      </c>
      <c r="C485" s="8" t="s">
        <v>26</v>
      </c>
      <c r="D485" s="6">
        <v>180</v>
      </c>
      <c r="E485" s="6" t="s">
        <v>23</v>
      </c>
      <c r="F485" s="6">
        <v>11</v>
      </c>
      <c r="G485" s="6">
        <v>11</v>
      </c>
      <c r="H485" s="6">
        <f>S33</f>
        <v>148</v>
      </c>
      <c r="I485" s="13">
        <f t="shared" si="72"/>
        <v>1.6279999999999999</v>
      </c>
      <c r="J485" s="39"/>
      <c r="K485" s="39"/>
      <c r="L485" s="39"/>
      <c r="M485" s="39"/>
      <c r="N485" s="18"/>
      <c r="O485" s="21"/>
    </row>
    <row r="486" spans="2:15" ht="15" customHeight="1">
      <c r="B486" s="6"/>
      <c r="C486" s="8"/>
      <c r="D486" s="6"/>
      <c r="E486" s="6" t="s">
        <v>2</v>
      </c>
      <c r="F486" s="6">
        <v>10</v>
      </c>
      <c r="G486" s="6">
        <v>10</v>
      </c>
      <c r="H486" s="6">
        <f>S50</f>
        <v>84</v>
      </c>
      <c r="I486" s="13">
        <f t="shared" si="72"/>
        <v>0.84</v>
      </c>
      <c r="J486" s="39">
        <v>0.43</v>
      </c>
      <c r="K486" s="39">
        <v>0</v>
      </c>
      <c r="L486" s="39">
        <v>23.11</v>
      </c>
      <c r="M486" s="39">
        <v>94.16</v>
      </c>
      <c r="N486" s="89">
        <v>349</v>
      </c>
      <c r="O486" s="21">
        <f t="shared" si="65"/>
        <v>94.16</v>
      </c>
    </row>
    <row r="487" spans="2:15" ht="15" customHeight="1">
      <c r="B487" s="107"/>
      <c r="C487" s="107"/>
      <c r="D487" s="127">
        <f>SUM(D467:D486)</f>
        <v>680</v>
      </c>
      <c r="E487" s="107"/>
      <c r="F487" s="107"/>
      <c r="G487" s="107"/>
      <c r="H487" s="107"/>
      <c r="I487" s="13"/>
      <c r="J487" s="99">
        <f>SUM(J467:J486)</f>
        <v>35.1</v>
      </c>
      <c r="K487" s="99">
        <f>SUM(K467:K486)</f>
        <v>28.25</v>
      </c>
      <c r="L487" s="99">
        <f>SUM(L467:L486)</f>
        <v>102.46</v>
      </c>
      <c r="M487" s="99">
        <f>SUM(M467:M486)</f>
        <v>804.49</v>
      </c>
      <c r="N487" s="89"/>
      <c r="O487" s="21">
        <f t="shared" si="65"/>
        <v>804.49</v>
      </c>
    </row>
    <row r="488" spans="2:15" ht="15" customHeight="1">
      <c r="B488" s="6"/>
      <c r="C488" s="30" t="s">
        <v>28</v>
      </c>
      <c r="D488" s="6"/>
      <c r="E488" s="6"/>
      <c r="F488" s="6"/>
      <c r="G488" s="6"/>
      <c r="H488" s="6"/>
      <c r="I488" s="13"/>
      <c r="J488" s="39"/>
      <c r="K488" s="39"/>
      <c r="L488" s="39"/>
      <c r="M488" s="39"/>
      <c r="N488" s="18"/>
      <c r="O488" s="21"/>
    </row>
    <row r="489" spans="2:15" ht="15" customHeight="1">
      <c r="B489" s="18">
        <v>1</v>
      </c>
      <c r="C489" s="15" t="s">
        <v>198</v>
      </c>
      <c r="D489" s="18">
        <v>100</v>
      </c>
      <c r="E489" s="6" t="s">
        <v>7</v>
      </c>
      <c r="F489" s="6">
        <v>114</v>
      </c>
      <c r="G489" s="6">
        <v>90</v>
      </c>
      <c r="H489" s="46">
        <f>S22</f>
        <v>60</v>
      </c>
      <c r="I489" s="13">
        <f t="shared" si="72"/>
        <v>6.84</v>
      </c>
      <c r="J489" s="13"/>
      <c r="K489" s="13"/>
      <c r="L489" s="13"/>
      <c r="M489" s="13"/>
      <c r="N489" s="18"/>
      <c r="O489" s="21"/>
    </row>
    <row r="490" spans="2:15">
      <c r="B490" s="18"/>
      <c r="C490" s="8"/>
      <c r="D490" s="7"/>
      <c r="E490" s="6" t="s">
        <v>8</v>
      </c>
      <c r="F490" s="6">
        <v>12</v>
      </c>
      <c r="G490" s="6">
        <v>9</v>
      </c>
      <c r="H490" s="46">
        <f>S25</f>
        <v>60</v>
      </c>
      <c r="I490" s="13">
        <f t="shared" si="72"/>
        <v>0.72</v>
      </c>
      <c r="J490" s="39"/>
      <c r="K490" s="39"/>
      <c r="L490" s="39"/>
      <c r="M490" s="39"/>
      <c r="N490" s="18"/>
      <c r="O490" s="21"/>
    </row>
    <row r="491" spans="2:15" ht="15" customHeight="1">
      <c r="B491" s="18"/>
      <c r="C491" s="8"/>
      <c r="D491" s="7"/>
      <c r="E491" s="6" t="s">
        <v>6</v>
      </c>
      <c r="F491" s="6">
        <v>12</v>
      </c>
      <c r="G491" s="6">
        <v>10</v>
      </c>
      <c r="H491" s="46">
        <f>S24</f>
        <v>50</v>
      </c>
      <c r="I491" s="13">
        <f t="shared" si="72"/>
        <v>0.6</v>
      </c>
      <c r="J491" s="39"/>
      <c r="K491" s="39"/>
      <c r="L491" s="39"/>
      <c r="M491" s="39"/>
      <c r="N491" s="18"/>
      <c r="O491" s="21"/>
    </row>
    <row r="492" spans="2:15" ht="15" customHeight="1">
      <c r="B492" s="18"/>
      <c r="C492" s="8"/>
      <c r="D492" s="7"/>
      <c r="E492" s="6" t="s">
        <v>21</v>
      </c>
      <c r="F492" s="6">
        <v>2</v>
      </c>
      <c r="G492" s="6">
        <v>2</v>
      </c>
      <c r="H492" s="46">
        <f>S30</f>
        <v>145</v>
      </c>
      <c r="I492" s="13">
        <f t="shared" si="72"/>
        <v>0.28999999999999998</v>
      </c>
      <c r="J492" s="39"/>
      <c r="K492" s="39"/>
      <c r="L492" s="39"/>
      <c r="M492" s="39"/>
      <c r="N492" s="18"/>
      <c r="O492" s="21"/>
    </row>
    <row r="493" spans="2:15" ht="15" customHeight="1">
      <c r="B493" s="18"/>
      <c r="C493" s="8"/>
      <c r="D493" s="6"/>
      <c r="E493" s="6" t="s">
        <v>29</v>
      </c>
      <c r="F493" s="6">
        <v>6</v>
      </c>
      <c r="G493" s="6">
        <v>6</v>
      </c>
      <c r="H493" s="46">
        <f>S17</f>
        <v>567</v>
      </c>
      <c r="I493" s="13">
        <f t="shared" si="72"/>
        <v>3.4020000000000001</v>
      </c>
      <c r="J493" s="39">
        <v>2.17</v>
      </c>
      <c r="K493" s="39">
        <v>6.09</v>
      </c>
      <c r="L493" s="39">
        <v>15.09</v>
      </c>
      <c r="M493" s="39">
        <v>123.85</v>
      </c>
      <c r="N493" s="18">
        <v>33</v>
      </c>
      <c r="O493" s="21">
        <f t="shared" ref="O493:O499" si="73">(J493+L493)*4+K493*9</f>
        <v>123.85</v>
      </c>
    </row>
    <row r="494" spans="2:15" ht="15" customHeight="1">
      <c r="B494" s="6">
        <v>2</v>
      </c>
      <c r="C494" s="8" t="s">
        <v>9</v>
      </c>
      <c r="D494" s="6">
        <v>20</v>
      </c>
      <c r="E494" s="6" t="s">
        <v>22</v>
      </c>
      <c r="F494" s="6">
        <v>20</v>
      </c>
      <c r="G494" s="6">
        <v>20</v>
      </c>
      <c r="H494" s="46">
        <f>S61</f>
        <v>52</v>
      </c>
      <c r="I494" s="13">
        <f t="shared" si="72"/>
        <v>1.04</v>
      </c>
      <c r="J494" s="13">
        <v>1.54</v>
      </c>
      <c r="K494" s="13">
        <v>0.48</v>
      </c>
      <c r="L494" s="13">
        <v>10.68</v>
      </c>
      <c r="M494" s="13">
        <v>53.2</v>
      </c>
      <c r="N494" s="89"/>
      <c r="O494" s="21">
        <f t="shared" si="73"/>
        <v>53.199999999999996</v>
      </c>
    </row>
    <row r="495" spans="2:15" ht="15" customHeight="1">
      <c r="B495" s="6">
        <v>3</v>
      </c>
      <c r="C495" s="8" t="s">
        <v>16</v>
      </c>
      <c r="D495" s="6">
        <v>180</v>
      </c>
      <c r="E495" s="6" t="s">
        <v>77</v>
      </c>
      <c r="F495" s="6">
        <v>0.7</v>
      </c>
      <c r="G495" s="3">
        <v>0.7</v>
      </c>
      <c r="H495" s="46">
        <f>S58</f>
        <v>430</v>
      </c>
      <c r="I495" s="13">
        <f t="shared" si="72"/>
        <v>0.30099999999999999</v>
      </c>
      <c r="J495" s="39"/>
      <c r="K495" s="39"/>
      <c r="L495" s="39"/>
      <c r="M495" s="39"/>
      <c r="N495" s="18"/>
      <c r="O495" s="21"/>
    </row>
    <row r="496" spans="2:15" ht="15" customHeight="1">
      <c r="B496" s="6"/>
      <c r="C496" s="8"/>
      <c r="D496" s="6"/>
      <c r="E496" s="6" t="s">
        <v>2</v>
      </c>
      <c r="F496" s="6">
        <v>10</v>
      </c>
      <c r="G496" s="3">
        <v>10</v>
      </c>
      <c r="H496" s="6">
        <f>S50</f>
        <v>84</v>
      </c>
      <c r="I496" s="13">
        <f t="shared" si="72"/>
        <v>0.84</v>
      </c>
      <c r="J496" s="13">
        <v>0.36</v>
      </c>
      <c r="K496" s="13">
        <v>0</v>
      </c>
      <c r="L496" s="13">
        <v>25.2</v>
      </c>
      <c r="M496" s="13">
        <v>102.24</v>
      </c>
      <c r="N496" s="89">
        <v>943</v>
      </c>
      <c r="O496" s="21">
        <f t="shared" si="73"/>
        <v>102.24</v>
      </c>
    </row>
    <row r="497" spans="2:15" ht="15" customHeight="1">
      <c r="B497" s="6"/>
      <c r="C497" s="6"/>
      <c r="D497" s="6"/>
      <c r="E497" s="6" t="s">
        <v>103</v>
      </c>
      <c r="F497" s="6">
        <v>2.5</v>
      </c>
      <c r="G497" s="6">
        <v>2.5</v>
      </c>
      <c r="H497" s="6">
        <f>S54</f>
        <v>27</v>
      </c>
      <c r="I497" s="13">
        <f t="shared" ref="I497" si="74">H497*F497/1000</f>
        <v>6.7500000000000004E-2</v>
      </c>
      <c r="J497" s="39"/>
      <c r="K497" s="39"/>
      <c r="L497" s="39"/>
      <c r="M497" s="39"/>
      <c r="N497" s="18"/>
      <c r="O497" s="21"/>
    </row>
    <row r="498" spans="2:15" ht="15" customHeight="1">
      <c r="B498" s="107"/>
      <c r="C498" s="107"/>
      <c r="D498" s="127">
        <f>SUM(D489:D497)</f>
        <v>300</v>
      </c>
      <c r="E498" s="107"/>
      <c r="F498" s="107"/>
      <c r="G498" s="107"/>
      <c r="H498" s="107"/>
      <c r="I498" s="93"/>
      <c r="J498" s="45">
        <f>SUM(J489:J497)</f>
        <v>4.07</v>
      </c>
      <c r="K498" s="45">
        <f>SUM(K489:K497)</f>
        <v>6.57</v>
      </c>
      <c r="L498" s="45">
        <f>SUM(L489:L497)</f>
        <v>50.97</v>
      </c>
      <c r="M498" s="45">
        <f>SUM(M489:M497)</f>
        <v>279.29000000000002</v>
      </c>
      <c r="N498" s="96"/>
      <c r="O498" s="24">
        <f t="shared" si="73"/>
        <v>279.29000000000002</v>
      </c>
    </row>
    <row r="499" spans="2:15" ht="15.75">
      <c r="B499" s="171" t="s">
        <v>147</v>
      </c>
      <c r="C499" s="172"/>
      <c r="D499" s="172"/>
      <c r="E499" s="172"/>
      <c r="F499" s="172"/>
      <c r="G499" s="172"/>
      <c r="H499" s="173"/>
      <c r="I499" s="94"/>
      <c r="J499" s="45">
        <f>J465+J487+J498</f>
        <v>50.04</v>
      </c>
      <c r="K499" s="45">
        <f>K465+K487+K498</f>
        <v>46.42</v>
      </c>
      <c r="L499" s="45">
        <f>L465+L487+L498</f>
        <v>234.04999999999998</v>
      </c>
      <c r="M499" s="45">
        <f>M465+M487+M498</f>
        <v>1554.1399999999999</v>
      </c>
      <c r="N499" s="97"/>
      <c r="O499" s="21">
        <f t="shared" si="73"/>
        <v>1554.1399999999999</v>
      </c>
    </row>
    <row r="500" spans="2:15" ht="15" customHeight="1">
      <c r="B500" s="6"/>
      <c r="C500" s="3"/>
      <c r="D500" s="6"/>
      <c r="E500" s="6"/>
      <c r="F500" s="6"/>
      <c r="G500" s="6"/>
      <c r="H500" s="6"/>
      <c r="I500" s="45">
        <f>SUM(I457:I499)</f>
        <v>103.35550000000002</v>
      </c>
      <c r="J500" s="96"/>
      <c r="K500" s="96"/>
      <c r="L500" s="96"/>
      <c r="M500" s="96"/>
      <c r="N500" s="97"/>
      <c r="O500" s="21"/>
    </row>
    <row r="501" spans="2:15" ht="15" customHeight="1">
      <c r="O501" s="48"/>
    </row>
    <row r="502" spans="2:15" ht="15" customHeight="1">
      <c r="O502" s="48"/>
    </row>
    <row r="503" spans="2:15" ht="15" customHeight="1">
      <c r="O503" s="48"/>
    </row>
    <row r="504" spans="2:15" ht="15" customHeight="1">
      <c r="B504" s="167" t="s">
        <v>50</v>
      </c>
      <c r="C504" s="167"/>
      <c r="D504" s="167"/>
      <c r="E504" s="167"/>
      <c r="F504" s="167"/>
    </row>
    <row r="505" spans="2:15" ht="15" customHeight="1">
      <c r="B505" s="167" t="s">
        <v>51</v>
      </c>
      <c r="C505" s="167"/>
      <c r="D505" s="167"/>
      <c r="E505" s="167"/>
      <c r="F505" s="167"/>
    </row>
    <row r="506" spans="2:15" ht="15" customHeight="1">
      <c r="B506" s="167" t="s">
        <v>157</v>
      </c>
      <c r="C506" s="167"/>
      <c r="D506" s="167"/>
      <c r="E506" s="167"/>
      <c r="F506" s="167"/>
    </row>
  </sheetData>
  <mergeCells count="84">
    <mergeCell ref="B4:B5"/>
    <mergeCell ref="E4:E5"/>
    <mergeCell ref="L56:L57"/>
    <mergeCell ref="B107:H107"/>
    <mergeCell ref="E56:E57"/>
    <mergeCell ref="J56:J57"/>
    <mergeCell ref="J4:J5"/>
    <mergeCell ref="K4:K5"/>
    <mergeCell ref="C49:H49"/>
    <mergeCell ref="D2:G2"/>
    <mergeCell ref="N455:N456"/>
    <mergeCell ref="B157:H157"/>
    <mergeCell ref="J299:J300"/>
    <mergeCell ref="J403:J404"/>
    <mergeCell ref="J161:J162"/>
    <mergeCell ref="B253:H253"/>
    <mergeCell ref="B295:H295"/>
    <mergeCell ref="J257:J258"/>
    <mergeCell ref="J348:J349"/>
    <mergeCell ref="B344:H344"/>
    <mergeCell ref="B348:B349"/>
    <mergeCell ref="E348:E349"/>
    <mergeCell ref="J455:J456"/>
    <mergeCell ref="K455:K456"/>
    <mergeCell ref="L455:L456"/>
    <mergeCell ref="M455:M456"/>
    <mergeCell ref="N299:N300"/>
    <mergeCell ref="N348:N349"/>
    <mergeCell ref="N403:N404"/>
    <mergeCell ref="K403:K404"/>
    <mergeCell ref="L403:L404"/>
    <mergeCell ref="M403:M404"/>
    <mergeCell ref="M348:M349"/>
    <mergeCell ref="M299:M300"/>
    <mergeCell ref="K299:K300"/>
    <mergeCell ref="L299:L300"/>
    <mergeCell ref="K348:K349"/>
    <mergeCell ref="L348:L349"/>
    <mergeCell ref="L111:L112"/>
    <mergeCell ref="K257:K258"/>
    <mergeCell ref="L257:L258"/>
    <mergeCell ref="N4:N5"/>
    <mergeCell ref="N111:N112"/>
    <mergeCell ref="N161:N162"/>
    <mergeCell ref="N205:N206"/>
    <mergeCell ref="M257:M258"/>
    <mergeCell ref="M111:M112"/>
    <mergeCell ref="K161:K162"/>
    <mergeCell ref="M4:M5"/>
    <mergeCell ref="L4:L5"/>
    <mergeCell ref="M56:M57"/>
    <mergeCell ref="N257:N258"/>
    <mergeCell ref="N56:N57"/>
    <mergeCell ref="K56:K57"/>
    <mergeCell ref="M205:M206"/>
    <mergeCell ref="M161:M162"/>
    <mergeCell ref="L161:L162"/>
    <mergeCell ref="J205:J206"/>
    <mergeCell ref="L205:L206"/>
    <mergeCell ref="K205:K206"/>
    <mergeCell ref="K111:K112"/>
    <mergeCell ref="J111:J112"/>
    <mergeCell ref="B201:H201"/>
    <mergeCell ref="B56:B57"/>
    <mergeCell ref="B111:B112"/>
    <mergeCell ref="E111:E112"/>
    <mergeCell ref="B161:B162"/>
    <mergeCell ref="E161:E162"/>
    <mergeCell ref="B504:F504"/>
    <mergeCell ref="B505:F505"/>
    <mergeCell ref="B506:F506"/>
    <mergeCell ref="B205:B206"/>
    <mergeCell ref="E205:E206"/>
    <mergeCell ref="E257:E258"/>
    <mergeCell ref="B257:B258"/>
    <mergeCell ref="B299:B300"/>
    <mergeCell ref="E299:E300"/>
    <mergeCell ref="B499:H499"/>
    <mergeCell ref="B399:H399"/>
    <mergeCell ref="B451:H451"/>
    <mergeCell ref="E403:E404"/>
    <mergeCell ref="B403:B404"/>
    <mergeCell ref="B455:B456"/>
    <mergeCell ref="E455:E456"/>
  </mergeCells>
  <phoneticPr fontId="1" type="noConversion"/>
  <pageMargins left="0.51181102362204722" right="0.62992125984251968" top="0.47244094488188981" bottom="0.23622047244094491" header="0.47244094488188981" footer="0.23622047244094491"/>
  <pageSetup paperSize="9" scale="56" orientation="portrait" verticalDpi="200" r:id="rId1"/>
  <headerFooter alignWithMargins="0"/>
  <rowBreaks count="8" manualBreakCount="8">
    <brk id="54" min="1" max="13" man="1"/>
    <brk id="109" min="1" max="13" man="1"/>
    <brk id="202" min="1" max="13" man="1"/>
    <brk id="254" min="1" max="13" man="1"/>
    <brk id="296" min="1" max="13" man="1"/>
    <brk id="345" min="1" max="13" man="1"/>
    <brk id="401" min="1" max="13" man="1"/>
    <brk id="452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 март-май 2025</vt:lpstr>
      <vt:lpstr>Лист5</vt:lpstr>
      <vt:lpstr>'меню март-май 2025'!Область_печати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2021-03-12T12:40:09Z</cp:lastPrinted>
  <dcterms:created xsi:type="dcterms:W3CDTF">2008-09-10T13:23:40Z</dcterms:created>
  <dcterms:modified xsi:type="dcterms:W3CDTF">2025-04-17T07:11:34Z</dcterms:modified>
</cp:coreProperties>
</file>